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 D\Quanlyhocsinh2008(27-8-13)\QLHSHthien\Khoa 45\"/>
    </mc:Choice>
  </mc:AlternateContent>
  <bookViews>
    <workbookView xWindow="0" yWindow="0" windowWidth="24000" windowHeight="9630" tabRatio="1000"/>
  </bookViews>
  <sheets>
    <sheet name="45LT" sheetId="10" r:id="rId1"/>
  </sheets>
  <definedNames>
    <definedName name="_xlnm.Print_Area" localSheetId="0">'45LT'!$A$1:$CO$24</definedName>
  </definedNames>
  <calcPr calcId="162913"/>
</workbook>
</file>

<file path=xl/calcChain.xml><?xml version="1.0" encoding="utf-8"?>
<calcChain xmlns="http://schemas.openxmlformats.org/spreadsheetml/2006/main">
  <c r="AW11" i="10" l="1"/>
  <c r="AW12" i="10"/>
  <c r="AW13" i="10"/>
  <c r="AW14" i="10"/>
  <c r="AW15" i="10"/>
  <c r="AW16" i="10"/>
  <c r="AT11" i="10"/>
  <c r="AT12" i="10"/>
  <c r="AT13" i="10"/>
  <c r="AT14" i="10"/>
  <c r="AT15" i="10"/>
  <c r="AT16" i="10"/>
  <c r="AN11" i="10"/>
  <c r="AQ11" i="10"/>
  <c r="AN12" i="10"/>
  <c r="AQ12" i="10"/>
  <c r="AN13" i="10"/>
  <c r="AQ13" i="10"/>
  <c r="AN14" i="10"/>
  <c r="AQ14" i="10"/>
  <c r="AN15" i="10"/>
  <c r="AQ15" i="10"/>
  <c r="AN16" i="10"/>
  <c r="AQ16" i="10"/>
  <c r="AJ11" i="10"/>
  <c r="AJ12" i="10"/>
  <c r="AJ13" i="10"/>
  <c r="AJ14" i="10"/>
  <c r="AJ15" i="10"/>
  <c r="AJ16" i="10"/>
  <c r="AA11" i="10"/>
  <c r="AD11" i="10"/>
  <c r="AG11" i="10"/>
  <c r="AA12" i="10"/>
  <c r="AD12" i="10"/>
  <c r="AG12" i="10"/>
  <c r="AA13" i="10"/>
  <c r="AD13" i="10"/>
  <c r="AG13" i="10"/>
  <c r="AA14" i="10"/>
  <c r="AD14" i="10"/>
  <c r="AG14" i="10"/>
  <c r="AA15" i="10"/>
  <c r="AD15" i="10"/>
  <c r="AG15" i="10"/>
  <c r="AA16" i="10"/>
  <c r="AD16" i="10"/>
  <c r="AG16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X11" i="10"/>
  <c r="X12" i="10"/>
  <c r="X13" i="10"/>
  <c r="X14" i="10"/>
  <c r="X15" i="10"/>
  <c r="X16" i="10"/>
  <c r="U11" i="10"/>
  <c r="U12" i="10"/>
  <c r="U13" i="10"/>
  <c r="U14" i="10"/>
  <c r="U15" i="10"/>
  <c r="U16" i="10"/>
  <c r="O11" i="10"/>
  <c r="O12" i="10"/>
  <c r="O13" i="10"/>
  <c r="O14" i="10"/>
  <c r="O15" i="10"/>
  <c r="O16" i="10"/>
  <c r="L11" i="10"/>
  <c r="L12" i="10"/>
  <c r="L13" i="10"/>
  <c r="L14" i="10"/>
  <c r="L15" i="10"/>
  <c r="L16" i="10"/>
  <c r="I11" i="10"/>
  <c r="I12" i="10"/>
  <c r="I13" i="10"/>
  <c r="I14" i="10"/>
  <c r="I15" i="10"/>
  <c r="I16" i="10"/>
  <c r="F11" i="10"/>
  <c r="F12" i="10"/>
  <c r="F13" i="10"/>
  <c r="F14" i="10"/>
  <c r="F15" i="10"/>
  <c r="F16" i="10"/>
  <c r="BC7" i="10" l="1"/>
  <c r="CL4" i="10" l="1"/>
  <c r="CL5" i="10"/>
  <c r="CL6" i="10"/>
  <c r="CL7" i="10"/>
  <c r="CL8" i="10"/>
  <c r="CL9" i="10"/>
  <c r="CL10" i="10"/>
  <c r="CL17" i="10"/>
  <c r="CL18" i="10"/>
  <c r="CL19" i="10"/>
  <c r="CL20" i="10"/>
  <c r="CL21" i="10"/>
  <c r="CL22" i="10"/>
  <c r="CL23" i="10"/>
  <c r="CL24" i="10"/>
  <c r="CL3" i="10"/>
  <c r="CB2" i="10" l="1"/>
  <c r="CR8" i="10" l="1"/>
  <c r="CR10" i="10"/>
  <c r="CR17" i="10"/>
  <c r="CR18" i="10"/>
  <c r="CR19" i="10"/>
  <c r="CR3" i="10"/>
  <c r="BG2" i="10" l="1"/>
  <c r="CA24" i="10" l="1"/>
  <c r="BX24" i="10"/>
  <c r="BU24" i="10"/>
  <c r="BR24" i="10"/>
  <c r="AT24" i="10"/>
  <c r="BO24" i="10"/>
  <c r="AQ24" i="10"/>
  <c r="BF24" i="10"/>
  <c r="BC24" i="10"/>
  <c r="AZ24" i="10"/>
  <c r="AW24" i="10"/>
  <c r="BL24" i="10"/>
  <c r="AN24" i="10"/>
  <c r="AJ24" i="10"/>
  <c r="AG24" i="10"/>
  <c r="AD24" i="10"/>
  <c r="AA24" i="10"/>
  <c r="X24" i="10"/>
  <c r="U24" i="10"/>
  <c r="O24" i="10"/>
  <c r="L24" i="10"/>
  <c r="I24" i="10"/>
  <c r="F24" i="10"/>
  <c r="CA20" i="10"/>
  <c r="BX20" i="10"/>
  <c r="BU20" i="10"/>
  <c r="BR20" i="10"/>
  <c r="AT20" i="10"/>
  <c r="BO20" i="10"/>
  <c r="AQ20" i="10"/>
  <c r="BF20" i="10"/>
  <c r="BC20" i="10"/>
  <c r="AZ20" i="10"/>
  <c r="AW20" i="10"/>
  <c r="BL20" i="10"/>
  <c r="AN20" i="10"/>
  <c r="AJ20" i="10"/>
  <c r="AG20" i="10"/>
  <c r="AD20" i="10"/>
  <c r="AA20" i="10"/>
  <c r="X20" i="10"/>
  <c r="U20" i="10"/>
  <c r="O20" i="10"/>
  <c r="L20" i="10"/>
  <c r="I20" i="10"/>
  <c r="F20" i="10"/>
  <c r="BX23" i="10"/>
  <c r="BU23" i="10"/>
  <c r="BR23" i="10"/>
  <c r="AT23" i="10"/>
  <c r="BO23" i="10"/>
  <c r="AQ23" i="10"/>
  <c r="BF23" i="10"/>
  <c r="BC23" i="10"/>
  <c r="AZ23" i="10"/>
  <c r="AW23" i="10"/>
  <c r="BL23" i="10"/>
  <c r="AN23" i="10"/>
  <c r="AJ23" i="10"/>
  <c r="AG23" i="10"/>
  <c r="AD23" i="10"/>
  <c r="AA23" i="10"/>
  <c r="X23" i="10"/>
  <c r="U23" i="10"/>
  <c r="O23" i="10"/>
  <c r="L23" i="10"/>
  <c r="I23" i="10"/>
  <c r="F23" i="10"/>
  <c r="BX22" i="10"/>
  <c r="BU22" i="10"/>
  <c r="BR22" i="10"/>
  <c r="AT22" i="10"/>
  <c r="BO22" i="10"/>
  <c r="AQ22" i="10"/>
  <c r="BF22" i="10"/>
  <c r="BC22" i="10"/>
  <c r="AZ22" i="10"/>
  <c r="AW22" i="10"/>
  <c r="BL22" i="10"/>
  <c r="AN22" i="10"/>
  <c r="AJ22" i="10"/>
  <c r="AG22" i="10"/>
  <c r="AD22" i="10"/>
  <c r="AA22" i="10"/>
  <c r="X22" i="10"/>
  <c r="U22" i="10"/>
  <c r="O22" i="10"/>
  <c r="L22" i="10"/>
  <c r="I22" i="10"/>
  <c r="F22" i="10"/>
  <c r="BX21" i="10"/>
  <c r="BU21" i="10"/>
  <c r="BR21" i="10"/>
  <c r="AT21" i="10"/>
  <c r="BO21" i="10"/>
  <c r="AQ21" i="10"/>
  <c r="BF21" i="10"/>
  <c r="BC21" i="10"/>
  <c r="AZ21" i="10"/>
  <c r="AW21" i="10"/>
  <c r="BL21" i="10"/>
  <c r="AN21" i="10"/>
  <c r="AJ21" i="10"/>
  <c r="AG21" i="10"/>
  <c r="AD21" i="10"/>
  <c r="AA21" i="10"/>
  <c r="X21" i="10"/>
  <c r="U21" i="10"/>
  <c r="O21" i="10"/>
  <c r="L21" i="10"/>
  <c r="I21" i="10"/>
  <c r="F21" i="10"/>
  <c r="BX19" i="10"/>
  <c r="BU19" i="10"/>
  <c r="BR19" i="10"/>
  <c r="AT19" i="10"/>
  <c r="BO19" i="10"/>
  <c r="AQ19" i="10"/>
  <c r="BF19" i="10"/>
  <c r="BC19" i="10"/>
  <c r="AZ19" i="10"/>
  <c r="AW19" i="10"/>
  <c r="BL19" i="10"/>
  <c r="AN19" i="10"/>
  <c r="AJ19" i="10"/>
  <c r="AG19" i="10"/>
  <c r="AD19" i="10"/>
  <c r="AA19" i="10"/>
  <c r="X19" i="10"/>
  <c r="U19" i="10"/>
  <c r="O19" i="10"/>
  <c r="L19" i="10"/>
  <c r="I19" i="10"/>
  <c r="F19" i="10"/>
  <c r="BX18" i="10"/>
  <c r="BU18" i="10"/>
  <c r="BR18" i="10"/>
  <c r="AT18" i="10"/>
  <c r="BO18" i="10"/>
  <c r="AQ18" i="10"/>
  <c r="BF18" i="10"/>
  <c r="BC18" i="10"/>
  <c r="AZ18" i="10"/>
  <c r="AW18" i="10"/>
  <c r="BL18" i="10"/>
  <c r="AN18" i="10"/>
  <c r="AJ18" i="10"/>
  <c r="AG18" i="10"/>
  <c r="AD18" i="10"/>
  <c r="AA18" i="10"/>
  <c r="X18" i="10"/>
  <c r="U18" i="10"/>
  <c r="O18" i="10"/>
  <c r="L18" i="10"/>
  <c r="I18" i="10"/>
  <c r="F18" i="10"/>
  <c r="BX17" i="10"/>
  <c r="BU17" i="10"/>
  <c r="BR17" i="10"/>
  <c r="AT17" i="10"/>
  <c r="BO17" i="10"/>
  <c r="AQ17" i="10"/>
  <c r="BF17" i="10"/>
  <c r="BC17" i="10"/>
  <c r="AZ17" i="10"/>
  <c r="AW17" i="10"/>
  <c r="BL17" i="10"/>
  <c r="AN17" i="10"/>
  <c r="AJ17" i="10"/>
  <c r="AG17" i="10"/>
  <c r="AD17" i="10"/>
  <c r="AA17" i="10"/>
  <c r="X17" i="10"/>
  <c r="U17" i="10"/>
  <c r="O17" i="10"/>
  <c r="L17" i="10"/>
  <c r="I17" i="10"/>
  <c r="F17" i="10"/>
  <c r="BX10" i="10"/>
  <c r="BU10" i="10"/>
  <c r="BR10" i="10"/>
  <c r="AT10" i="10"/>
  <c r="BO10" i="10"/>
  <c r="AQ10" i="10"/>
  <c r="BF10" i="10"/>
  <c r="BC10" i="10"/>
  <c r="AZ10" i="10"/>
  <c r="AW10" i="10"/>
  <c r="BL10" i="10"/>
  <c r="CB10" i="10" s="1"/>
  <c r="AN10" i="10"/>
  <c r="AJ10" i="10"/>
  <c r="AG10" i="10"/>
  <c r="AD10" i="10"/>
  <c r="AA10" i="10"/>
  <c r="X10" i="10"/>
  <c r="U10" i="10"/>
  <c r="O10" i="10"/>
  <c r="L10" i="10"/>
  <c r="I10" i="10"/>
  <c r="F10" i="10"/>
  <c r="BX9" i="10"/>
  <c r="BU9" i="10"/>
  <c r="BR9" i="10"/>
  <c r="AT9" i="10"/>
  <c r="BO9" i="10"/>
  <c r="AQ9" i="10"/>
  <c r="BF9" i="10"/>
  <c r="BC9" i="10"/>
  <c r="AZ9" i="10"/>
  <c r="AW9" i="10"/>
  <c r="BL9" i="10"/>
  <c r="AN9" i="10"/>
  <c r="AJ9" i="10"/>
  <c r="AG9" i="10"/>
  <c r="AD9" i="10"/>
  <c r="AA9" i="10"/>
  <c r="X9" i="10"/>
  <c r="U9" i="10"/>
  <c r="O9" i="10"/>
  <c r="L9" i="10"/>
  <c r="I9" i="10"/>
  <c r="F9" i="10"/>
  <c r="BX8" i="10"/>
  <c r="BU8" i="10"/>
  <c r="BR8" i="10"/>
  <c r="AT8" i="10"/>
  <c r="BO8" i="10"/>
  <c r="AQ8" i="10"/>
  <c r="BF8" i="10"/>
  <c r="BC8" i="10"/>
  <c r="AZ8" i="10"/>
  <c r="AW8" i="10"/>
  <c r="BL8" i="10"/>
  <c r="CB8" i="10" s="1"/>
  <c r="AN8" i="10"/>
  <c r="AJ8" i="10"/>
  <c r="AG8" i="10"/>
  <c r="AD8" i="10"/>
  <c r="AA8" i="10"/>
  <c r="X8" i="10"/>
  <c r="U8" i="10"/>
  <c r="O8" i="10"/>
  <c r="L8" i="10"/>
  <c r="I8" i="10"/>
  <c r="F8" i="10"/>
  <c r="BX7" i="10"/>
  <c r="BU7" i="10"/>
  <c r="BR7" i="10"/>
  <c r="AT7" i="10"/>
  <c r="BO7" i="10"/>
  <c r="AQ7" i="10"/>
  <c r="BF7" i="10"/>
  <c r="AZ7" i="10"/>
  <c r="AW7" i="10"/>
  <c r="BL7" i="10"/>
  <c r="AN7" i="10"/>
  <c r="AJ7" i="10"/>
  <c r="AG7" i="10"/>
  <c r="AD7" i="10"/>
  <c r="AA7" i="10"/>
  <c r="X7" i="10"/>
  <c r="U7" i="10"/>
  <c r="O7" i="10"/>
  <c r="L7" i="10"/>
  <c r="I7" i="10"/>
  <c r="F7" i="10"/>
  <c r="BX6" i="10"/>
  <c r="BU6" i="10"/>
  <c r="BR6" i="10"/>
  <c r="AT6" i="10"/>
  <c r="BO6" i="10"/>
  <c r="AQ6" i="10"/>
  <c r="BF6" i="10"/>
  <c r="BC6" i="10"/>
  <c r="AZ6" i="10"/>
  <c r="AW6" i="10"/>
  <c r="BL6" i="10"/>
  <c r="AN6" i="10"/>
  <c r="AJ6" i="10"/>
  <c r="AG6" i="10"/>
  <c r="AD6" i="10"/>
  <c r="AA6" i="10"/>
  <c r="X6" i="10"/>
  <c r="U6" i="10"/>
  <c r="O6" i="10"/>
  <c r="L6" i="10"/>
  <c r="I6" i="10"/>
  <c r="F6" i="10"/>
  <c r="BX5" i="10"/>
  <c r="BU5" i="10"/>
  <c r="BR5" i="10"/>
  <c r="AT5" i="10"/>
  <c r="BO5" i="10"/>
  <c r="AQ5" i="10"/>
  <c r="BF5" i="10"/>
  <c r="BC5" i="10"/>
  <c r="AZ5" i="10"/>
  <c r="AW5" i="10"/>
  <c r="BL5" i="10"/>
  <c r="AN5" i="10"/>
  <c r="AJ5" i="10"/>
  <c r="AG5" i="10"/>
  <c r="AD5" i="10"/>
  <c r="AA5" i="10"/>
  <c r="X5" i="10"/>
  <c r="U5" i="10"/>
  <c r="O5" i="10"/>
  <c r="L5" i="10"/>
  <c r="I5" i="10"/>
  <c r="F5" i="10"/>
  <c r="BX4" i="10"/>
  <c r="BU4" i="10"/>
  <c r="BR4" i="10"/>
  <c r="AT4" i="10"/>
  <c r="BO4" i="10"/>
  <c r="AQ4" i="10"/>
  <c r="BF4" i="10"/>
  <c r="BC4" i="10"/>
  <c r="AZ4" i="10"/>
  <c r="AW4" i="10"/>
  <c r="BL4" i="10"/>
  <c r="AN4" i="10"/>
  <c r="AJ4" i="10"/>
  <c r="AG4" i="10"/>
  <c r="AD4" i="10"/>
  <c r="AA4" i="10"/>
  <c r="X4" i="10"/>
  <c r="U4" i="10"/>
  <c r="O4" i="10"/>
  <c r="L4" i="10"/>
  <c r="I4" i="10"/>
  <c r="F4" i="10"/>
  <c r="BX3" i="10"/>
  <c r="BU3" i="10"/>
  <c r="BR3" i="10"/>
  <c r="AT3" i="10"/>
  <c r="BO3" i="10"/>
  <c r="AQ3" i="10"/>
  <c r="BF3" i="10"/>
  <c r="BC3" i="10"/>
  <c r="AZ3" i="10"/>
  <c r="AW3" i="10"/>
  <c r="BL3" i="10"/>
  <c r="AN3" i="10"/>
  <c r="AJ3" i="10"/>
  <c r="AG3" i="10"/>
  <c r="AD3" i="10"/>
  <c r="AA3" i="10"/>
  <c r="X3" i="10"/>
  <c r="U3" i="10"/>
  <c r="O3" i="10"/>
  <c r="L3" i="10"/>
  <c r="I3" i="10"/>
  <c r="F3" i="10"/>
  <c r="AH2" i="10"/>
  <c r="CB18" i="10" l="1"/>
  <c r="CB22" i="10"/>
  <c r="CC2" i="10"/>
  <c r="AH11" i="10"/>
  <c r="AH13" i="10"/>
  <c r="AH14" i="10"/>
  <c r="AH12" i="10"/>
  <c r="AH15" i="10"/>
  <c r="AH16" i="10"/>
  <c r="CO24" i="10"/>
  <c r="CB21" i="10"/>
  <c r="CB5" i="10"/>
  <c r="CB9" i="10"/>
  <c r="CB17" i="10"/>
  <c r="CB19" i="10"/>
  <c r="CB23" i="10"/>
  <c r="CB24" i="10"/>
  <c r="CB3" i="10"/>
  <c r="CB4" i="10"/>
  <c r="CB6" i="10"/>
  <c r="CB7" i="10"/>
  <c r="CB20" i="10"/>
  <c r="CO22" i="10"/>
  <c r="CO20" i="10"/>
  <c r="CO3" i="10"/>
  <c r="CC4" i="10"/>
  <c r="CG4" i="10" s="1"/>
  <c r="CO9" i="10"/>
  <c r="CO17" i="10"/>
  <c r="CO19" i="10"/>
  <c r="CO23" i="10"/>
  <c r="CO6" i="10"/>
  <c r="CO5" i="10"/>
  <c r="CO8" i="10"/>
  <c r="CO10" i="10"/>
  <c r="CO18" i="10"/>
  <c r="CO21" i="10"/>
  <c r="CO4" i="10"/>
  <c r="CO7" i="10"/>
  <c r="BG17" i="10"/>
  <c r="CC5" i="10"/>
  <c r="CG5" i="10" s="1"/>
  <c r="CC10" i="10"/>
  <c r="CG10" i="10" s="1"/>
  <c r="CC18" i="10"/>
  <c r="CG18" i="10" s="1"/>
  <c r="CC21" i="10"/>
  <c r="CG21" i="10" s="1"/>
  <c r="CC20" i="10"/>
  <c r="CG20" i="10" s="1"/>
  <c r="CC7" i="10"/>
  <c r="CG7" i="10" s="1"/>
  <c r="CC8" i="10"/>
  <c r="CG8" i="10" s="1"/>
  <c r="CC9" i="10"/>
  <c r="CG9" i="10" s="1"/>
  <c r="CC17" i="10"/>
  <c r="CG17" i="10" s="1"/>
  <c r="CC19" i="10"/>
  <c r="CG19" i="10" s="1"/>
  <c r="CC23" i="10"/>
  <c r="CG23" i="10" s="1"/>
  <c r="CC3" i="10"/>
  <c r="CG3" i="10" s="1"/>
  <c r="CC6" i="10"/>
  <c r="CG6" i="10" s="1"/>
  <c r="BG7" i="10"/>
  <c r="CC22" i="10"/>
  <c r="CG22" i="10" s="1"/>
  <c r="CC24" i="10"/>
  <c r="CG24" i="10" s="1"/>
  <c r="BG22" i="10"/>
  <c r="BG24" i="10"/>
  <c r="BG4" i="10"/>
  <c r="BG8" i="10"/>
  <c r="BG18" i="10"/>
  <c r="BG23" i="10"/>
  <c r="BG3" i="10"/>
  <c r="BG6" i="10"/>
  <c r="BG10" i="10"/>
  <c r="BG21" i="10"/>
  <c r="BG20" i="10"/>
  <c r="BG5" i="10"/>
  <c r="BG9" i="10"/>
  <c r="BG19" i="10"/>
  <c r="AH24" i="10"/>
  <c r="AH20" i="10"/>
  <c r="AH23" i="10"/>
  <c r="AH3" i="10"/>
  <c r="AH8" i="10"/>
  <c r="AH17" i="10"/>
  <c r="AH18" i="10"/>
  <c r="AH7" i="10"/>
  <c r="AH21" i="10"/>
  <c r="AH22" i="10"/>
  <c r="AH19" i="10"/>
  <c r="AH4" i="10"/>
  <c r="AH5" i="10"/>
  <c r="AH6" i="10"/>
  <c r="AH9" i="10"/>
  <c r="AH10" i="10"/>
</calcChain>
</file>

<file path=xl/sharedStrings.xml><?xml version="1.0" encoding="utf-8"?>
<sst xmlns="http://schemas.openxmlformats.org/spreadsheetml/2006/main" count="198" uniqueCount="158">
  <si>
    <t>TT</t>
  </si>
  <si>
    <t>Họ và tên</t>
  </si>
  <si>
    <t>TBC1</t>
  </si>
  <si>
    <t>Renluyen1</t>
  </si>
  <si>
    <t>Khen1</t>
  </si>
  <si>
    <t>ct1a</t>
  </si>
  <si>
    <t>ct2a</t>
  </si>
  <si>
    <t>ct</t>
  </si>
  <si>
    <t>th1a</t>
  </si>
  <si>
    <t>th2a</t>
  </si>
  <si>
    <t>th</t>
  </si>
  <si>
    <t>Hải</t>
  </si>
  <si>
    <t>qdqp1a</t>
  </si>
  <si>
    <t>qdqp2a</t>
  </si>
  <si>
    <t>qdqp</t>
  </si>
  <si>
    <t>td1a</t>
  </si>
  <si>
    <t>td2a</t>
  </si>
  <si>
    <t>td</t>
  </si>
  <si>
    <t>Huy</t>
  </si>
  <si>
    <t>Linh</t>
  </si>
  <si>
    <t>Nhi</t>
  </si>
  <si>
    <t>pl1a</t>
  </si>
  <si>
    <t>pl2a</t>
  </si>
  <si>
    <t>pl</t>
  </si>
  <si>
    <t>anh1a</t>
  </si>
  <si>
    <t>anh2a</t>
  </si>
  <si>
    <t>anh</t>
  </si>
  <si>
    <t>mkt1a</t>
  </si>
  <si>
    <t>mkr2a</t>
  </si>
  <si>
    <t>mkt</t>
  </si>
  <si>
    <t>an1a</t>
  </si>
  <si>
    <t>an2a</t>
  </si>
  <si>
    <t>an</t>
  </si>
  <si>
    <t>tlux1a</t>
  </si>
  <si>
    <t>tlux2a</t>
  </si>
  <si>
    <t>tlux</t>
  </si>
  <si>
    <t>diem1</t>
  </si>
  <si>
    <t>dky1a</t>
  </si>
  <si>
    <t>dky2a</t>
  </si>
  <si>
    <t>dky</t>
  </si>
  <si>
    <t>anh3</t>
  </si>
  <si>
    <t>anh21a</t>
  </si>
  <si>
    <t>anh22a</t>
  </si>
  <si>
    <t>anh2</t>
  </si>
  <si>
    <t>anh31a</t>
  </si>
  <si>
    <t>anh32a</t>
  </si>
  <si>
    <t>kngt1a</t>
  </si>
  <si>
    <t>kngt2a</t>
  </si>
  <si>
    <t>kngt</t>
  </si>
  <si>
    <t>tq1a</t>
  </si>
  <si>
    <t>tq2a</t>
  </si>
  <si>
    <t>tq</t>
  </si>
  <si>
    <t>don1a</t>
  </si>
  <si>
    <t>don2a</t>
  </si>
  <si>
    <t>don</t>
  </si>
  <si>
    <t>scc1a</t>
  </si>
  <si>
    <t>scc2a</t>
  </si>
  <si>
    <t>scc</t>
  </si>
  <si>
    <t>pv1a</t>
  </si>
  <si>
    <t>pv2a</t>
  </si>
  <si>
    <t>pv</t>
  </si>
  <si>
    <t>nv1a</t>
  </si>
  <si>
    <t>nv2a</t>
  </si>
  <si>
    <t>nv</t>
  </si>
  <si>
    <t>trab1a</t>
  </si>
  <si>
    <t>trab2a</t>
  </si>
  <si>
    <t>trab</t>
  </si>
  <si>
    <t>bcao1a</t>
  </si>
  <si>
    <t>bcao2a</t>
  </si>
  <si>
    <t>bcao</t>
  </si>
  <si>
    <t>thud1a</t>
  </si>
  <si>
    <t>thud2a</t>
  </si>
  <si>
    <t>thud</t>
  </si>
  <si>
    <t>tttn1a</t>
  </si>
  <si>
    <t>tttn2a</t>
  </si>
  <si>
    <t>tttn</t>
  </si>
  <si>
    <t>TBC2</t>
  </si>
  <si>
    <t>TBC3</t>
  </si>
  <si>
    <t>TNCT</t>
  </si>
  <si>
    <t>TBC</t>
  </si>
  <si>
    <t>TNLT</t>
  </si>
  <si>
    <t>TNTH</t>
  </si>
  <si>
    <t>Renluyen2</t>
  </si>
  <si>
    <t>Khen2</t>
  </si>
  <si>
    <t>TB Khá</t>
  </si>
  <si>
    <t>Khá</t>
  </si>
  <si>
    <t>Trung bình</t>
  </si>
  <si>
    <t>Yếu</t>
  </si>
  <si>
    <t>-</t>
  </si>
  <si>
    <t>qgdp</t>
  </si>
  <si>
    <t>mkt, tqdl</t>
  </si>
  <si>
    <t>x</t>
  </si>
  <si>
    <t>TBCTN</t>
  </si>
  <si>
    <t>Ngaysinh</t>
  </si>
  <si>
    <t>Noisinh</t>
  </si>
  <si>
    <t>Maso</t>
  </si>
  <si>
    <t>42LT0012</t>
  </si>
  <si>
    <t>Quảng Bình</t>
  </si>
  <si>
    <t>42LT0013</t>
  </si>
  <si>
    <t>Nam Định</t>
  </si>
  <si>
    <t>42LT0014</t>
  </si>
  <si>
    <t>Quảng Nam</t>
  </si>
  <si>
    <t>42LT0015</t>
  </si>
  <si>
    <t>42LT0017</t>
  </si>
  <si>
    <t>42LT0020</t>
  </si>
  <si>
    <t>42LT0021</t>
  </si>
  <si>
    <t>Bình Định</t>
  </si>
  <si>
    <t>42LT0022</t>
  </si>
  <si>
    <t>Đà Nẵng</t>
  </si>
  <si>
    <t>42LT0023</t>
  </si>
  <si>
    <t>42LT0024</t>
  </si>
  <si>
    <t>42LT0027</t>
  </si>
  <si>
    <t>Gia Lai</t>
  </si>
  <si>
    <t>42LT0029</t>
  </si>
  <si>
    <t>42LT0032</t>
  </si>
  <si>
    <t>42LT0033</t>
  </si>
  <si>
    <t>42LT0036</t>
  </si>
  <si>
    <t>42LT0037</t>
  </si>
  <si>
    <t>Lâm Đồng</t>
  </si>
  <si>
    <t>diemrenluyenkhoa</t>
  </si>
  <si>
    <t>Xeploairenluyenkhoa</t>
  </si>
  <si>
    <t>Trần Thái Thúy</t>
  </si>
  <si>
    <t>An</t>
  </si>
  <si>
    <t>Đặng Minh</t>
  </si>
  <si>
    <t>Duyên</t>
  </si>
  <si>
    <t>Nguyễn Ngọc</t>
  </si>
  <si>
    <t>Lê Thị Thúy</t>
  </si>
  <si>
    <t>Hằng</t>
  </si>
  <si>
    <t>Nguyễn Thị Thu</t>
  </si>
  <si>
    <t>Hiền</t>
  </si>
  <si>
    <t>Nguyễn Huy</t>
  </si>
  <si>
    <t>Hoàng</t>
  </si>
  <si>
    <t>Nguyễn Đức</t>
  </si>
  <si>
    <t>Trương Văn</t>
  </si>
  <si>
    <t>Khôi</t>
  </si>
  <si>
    <t>Đặng Thị Thùy</t>
  </si>
  <si>
    <t>Võ Nguyễn Phương</t>
  </si>
  <si>
    <t>Nguyễn Lê Thảo</t>
  </si>
  <si>
    <t>Nguyễn Thị Ngọc</t>
  </si>
  <si>
    <t>Lời</t>
  </si>
  <si>
    <t>Nguyễn Lê Thục</t>
  </si>
  <si>
    <t>Huỳnh Anh</t>
  </si>
  <si>
    <t>Như</t>
  </si>
  <si>
    <t>Trần Thị Như</t>
  </si>
  <si>
    <t>Quỳnh</t>
  </si>
  <si>
    <t>Võ Đình</t>
  </si>
  <si>
    <t>Tú</t>
  </si>
  <si>
    <t>Phan Thị Thanh</t>
  </si>
  <si>
    <t>Tuyền</t>
  </si>
  <si>
    <t>Lê Như</t>
  </si>
  <si>
    <t>Thảo</t>
  </si>
  <si>
    <t>Phạm Thị Thu</t>
  </si>
  <si>
    <t>Thủy</t>
  </si>
  <si>
    <t>Hà Lê Bảo</t>
  </si>
  <si>
    <t>Trân</t>
  </si>
  <si>
    <t>Thân Ngọc Bảo</t>
  </si>
  <si>
    <t>Đặng Nguyễn Bảo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</si>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</sst>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163"/>
    </font>
    <font>
      <sz val="13"/>
      <name val="Times New Roman"/>
      <family val="1"/>
    </font>
    <font>
      <sz val="11"/>
      <name val="Calibri"/>
      <family val="2"/>
      <charset val="163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textRotation="90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6" borderId="1" xfId="0" applyNumberFormat="1" applyFill="1" applyBorder="1"/>
    <xf numFmtId="0" fontId="0" fillId="0" borderId="4" xfId="0" applyFill="1" applyBorder="1" applyAlignment="1">
      <alignment horizontal="center" textRotation="90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0" fillId="0" borderId="0" xfId="0" applyBorder="1"/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0" fillId="6" borderId="0" xfId="0" applyNumberFormat="1" applyFill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3" fillId="3" borderId="1" xfId="0" quotePrefix="1" applyNumberFormat="1" applyFont="1" applyFill="1" applyBorder="1" applyAlignment="1">
      <alignment horizontal="center"/>
    </xf>
    <xf numFmtId="164" fontId="0" fillId="3" borderId="1" xfId="0" applyNumberFormat="1" applyFill="1" applyBorder="1"/>
    <xf numFmtId="1" fontId="0" fillId="0" borderId="1" xfId="0" applyNumberFormat="1" applyBorder="1"/>
    <xf numFmtId="0" fontId="3" fillId="9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0" fillId="0" borderId="0" xfId="0"/>
    <xf numFmtId="164" fontId="2" fillId="4" borderId="1" xfId="0" applyNumberFormat="1" applyFont="1" applyFill="1" applyBorder="1"/>
    <xf numFmtId="0" fontId="5" fillId="0" borderId="1" xfId="0" applyFont="1" applyBorder="1" applyAlignment="1">
      <alignment horizontal="center" textRotation="90"/>
    </xf>
    <xf numFmtId="0" fontId="5" fillId="5" borderId="1" xfId="0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</cellXfs>
  <cellStyles count="1">
    <cellStyle name="Normal" xfId="0" builtinId="0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4"/>
  <sheetViews>
    <sheetView tabSelected="1" zoomScale="115" zoomScaleNormal="115" workbookViewId="0">
      <selection activeCell="F29" sqref="F29"/>
    </sheetView>
  </sheetViews>
  <sheetFormatPr defaultRowHeight="15" x14ac:dyDescent="0.25"/>
  <cols>
    <col min="1" max="1" width="3.42578125" bestFit="1" customWidth="1"/>
    <col min="2" max="2" width="18.7109375" bestFit="1" customWidth="1"/>
    <col min="3" max="3" width="8" bestFit="1" customWidth="1"/>
    <col min="4" max="6" width="3.7109375" bestFit="1" customWidth="1"/>
    <col min="7" max="7" width="5" bestFit="1" customWidth="1"/>
    <col min="8" max="8" width="3.85546875" bestFit="1" customWidth="1"/>
    <col min="9" max="12" width="3.7109375" bestFit="1" customWidth="1"/>
    <col min="13" max="14" width="3.85546875" bestFit="1" customWidth="1"/>
    <col min="15" max="15" width="3.7109375" bestFit="1" customWidth="1"/>
    <col min="16" max="18" width="3.7109375" style="31" customWidth="1"/>
    <col min="19" max="19" width="3.7109375" customWidth="1"/>
    <col min="20" max="20" width="3.7109375" style="36" customWidth="1"/>
    <col min="21" max="33" width="3.7109375" customWidth="1"/>
    <col min="34" max="35" width="4" hidden="1" customWidth="1"/>
    <col min="36" max="36" width="10.28515625" hidden="1" customWidth="1"/>
    <col min="37" max="39" width="3.7109375" hidden="1" customWidth="1"/>
    <col min="40" max="46" width="3.85546875" hidden="1" customWidth="1"/>
    <col min="47" max="48" width="3.7109375" hidden="1" customWidth="1"/>
    <col min="49" max="49" width="3.85546875" hidden="1" customWidth="1"/>
    <col min="50" max="51" width="3.7109375" hidden="1" customWidth="1"/>
    <col min="52" max="52" width="3.85546875" hidden="1" customWidth="1"/>
    <col min="53" max="54" width="3.7109375" hidden="1" customWidth="1"/>
    <col min="55" max="55" width="3.85546875" hidden="1" customWidth="1"/>
    <col min="56" max="57" width="3.7109375" hidden="1" customWidth="1"/>
    <col min="58" max="59" width="3.85546875" hidden="1" customWidth="1"/>
    <col min="60" max="60" width="10.42578125" hidden="1" customWidth="1"/>
    <col min="61" max="61" width="4.42578125" hidden="1" customWidth="1"/>
    <col min="62" max="63" width="3.7109375" hidden="1" customWidth="1"/>
    <col min="64" max="64" width="3.85546875" hidden="1" customWidth="1"/>
    <col min="65" max="66" width="3.7109375" hidden="1" customWidth="1"/>
    <col min="67" max="67" width="3.85546875" hidden="1" customWidth="1"/>
    <col min="68" max="69" width="3.7109375" hidden="1" customWidth="1"/>
    <col min="70" max="70" width="3.85546875" hidden="1" customWidth="1"/>
    <col min="71" max="72" width="3.7109375" hidden="1" customWidth="1"/>
    <col min="73" max="73" width="3.85546875" hidden="1" customWidth="1"/>
    <col min="74" max="74" width="3.7109375" hidden="1" customWidth="1"/>
    <col min="75" max="76" width="3.85546875" hidden="1" customWidth="1"/>
    <col min="77" max="78" width="3.7109375" hidden="1" customWidth="1"/>
    <col min="79" max="79" width="3.85546875" hidden="1" customWidth="1"/>
    <col min="80" max="81" width="3.7109375" hidden="1" customWidth="1"/>
    <col min="82" max="82" width="3.85546875" hidden="1" customWidth="1"/>
    <col min="83" max="84" width="3.7109375" hidden="1" customWidth="1"/>
    <col min="85" max="85" width="4.42578125" hidden="1" customWidth="1"/>
    <col min="86" max="86" width="10.140625" hidden="1" customWidth="1"/>
    <col min="87" max="89" width="15.28515625" hidden="1" customWidth="1"/>
    <col min="90" max="90" width="16.42578125" hidden="1" customWidth="1"/>
    <col min="91" max="91" width="15.28515625" hidden="1" customWidth="1"/>
    <col min="92" max="92" width="4.42578125" hidden="1" customWidth="1"/>
    <col min="93" max="93" width="4.5703125" hidden="1" customWidth="1"/>
    <col min="94" max="96" width="0" hidden="1" customWidth="1"/>
  </cols>
  <sheetData>
    <row r="1" spans="1:96" ht="102" x14ac:dyDescent="0.25">
      <c r="A1" s="1" t="s">
        <v>0</v>
      </c>
      <c r="B1" s="37" t="s">
        <v>1</v>
      </c>
      <c r="C1" s="38"/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46</v>
      </c>
      <c r="Q1" s="4" t="s">
        <v>47</v>
      </c>
      <c r="R1" s="4" t="s">
        <v>48</v>
      </c>
      <c r="S1" s="4" t="s">
        <v>21</v>
      </c>
      <c r="T1" s="33" t="s">
        <v>22</v>
      </c>
      <c r="U1" s="4" t="s">
        <v>23</v>
      </c>
      <c r="V1" s="4" t="s">
        <v>24</v>
      </c>
      <c r="W1" s="4" t="s">
        <v>25</v>
      </c>
      <c r="X1" s="4" t="s">
        <v>26</v>
      </c>
      <c r="Y1" s="4" t="s">
        <v>27</v>
      </c>
      <c r="Z1" s="4" t="s">
        <v>28</v>
      </c>
      <c r="AA1" s="4" t="s">
        <v>29</v>
      </c>
      <c r="AB1" s="4" t="s">
        <v>33</v>
      </c>
      <c r="AC1" s="4" t="s">
        <v>34</v>
      </c>
      <c r="AD1" s="4" t="s">
        <v>35</v>
      </c>
      <c r="AE1" s="4" t="s">
        <v>30</v>
      </c>
      <c r="AF1" s="4" t="s">
        <v>31</v>
      </c>
      <c r="AG1" s="4" t="s">
        <v>32</v>
      </c>
      <c r="AH1" s="6" t="s">
        <v>2</v>
      </c>
      <c r="AI1" s="6" t="s">
        <v>36</v>
      </c>
      <c r="AJ1" s="6" t="s">
        <v>3</v>
      </c>
      <c r="AK1" s="6" t="s">
        <v>4</v>
      </c>
      <c r="AL1" s="4" t="s">
        <v>37</v>
      </c>
      <c r="AM1" s="4" t="s">
        <v>38</v>
      </c>
      <c r="AN1" s="4" t="s">
        <v>39</v>
      </c>
      <c r="AO1" s="4" t="s">
        <v>55</v>
      </c>
      <c r="AP1" s="4" t="s">
        <v>56</v>
      </c>
      <c r="AQ1" s="4" t="s">
        <v>57</v>
      </c>
      <c r="AR1" s="4" t="s">
        <v>61</v>
      </c>
      <c r="AS1" s="4" t="s">
        <v>62</v>
      </c>
      <c r="AT1" s="4" t="s">
        <v>63</v>
      </c>
      <c r="AU1" s="4" t="s">
        <v>44</v>
      </c>
      <c r="AV1" s="4" t="s">
        <v>45</v>
      </c>
      <c r="AW1" s="4" t="s">
        <v>40</v>
      </c>
      <c r="AX1" s="4" t="s">
        <v>46</v>
      </c>
      <c r="AY1" s="4" t="s">
        <v>47</v>
      </c>
      <c r="AZ1" s="4" t="s">
        <v>48</v>
      </c>
      <c r="BA1" s="4" t="s">
        <v>49</v>
      </c>
      <c r="BB1" s="4" t="s">
        <v>50</v>
      </c>
      <c r="BC1" s="4" t="s">
        <v>51</v>
      </c>
      <c r="BD1" s="4" t="s">
        <v>52</v>
      </c>
      <c r="BE1" s="4" t="s">
        <v>53</v>
      </c>
      <c r="BF1" s="4" t="s">
        <v>54</v>
      </c>
      <c r="BG1" s="4" t="s">
        <v>76</v>
      </c>
      <c r="BH1" s="4" t="s">
        <v>82</v>
      </c>
      <c r="BI1" s="4" t="s">
        <v>83</v>
      </c>
      <c r="BJ1" s="4" t="s">
        <v>41</v>
      </c>
      <c r="BK1" s="4" t="s">
        <v>42</v>
      </c>
      <c r="BL1" s="4" t="s">
        <v>43</v>
      </c>
      <c r="BM1" s="4" t="s">
        <v>58</v>
      </c>
      <c r="BN1" s="4" t="s">
        <v>59</v>
      </c>
      <c r="BO1" s="4" t="s">
        <v>60</v>
      </c>
      <c r="BP1" s="4" t="s">
        <v>64</v>
      </c>
      <c r="BQ1" s="4" t="s">
        <v>65</v>
      </c>
      <c r="BR1" s="4" t="s">
        <v>66</v>
      </c>
      <c r="BS1" s="4" t="s">
        <v>67</v>
      </c>
      <c r="BT1" s="4" t="s">
        <v>68</v>
      </c>
      <c r="BU1" s="4" t="s">
        <v>69</v>
      </c>
      <c r="BV1" s="4" t="s">
        <v>70</v>
      </c>
      <c r="BW1" s="4" t="s">
        <v>71</v>
      </c>
      <c r="BX1" s="4" t="s">
        <v>72</v>
      </c>
      <c r="BY1" s="4" t="s">
        <v>73</v>
      </c>
      <c r="BZ1" s="4" t="s">
        <v>74</v>
      </c>
      <c r="CA1" s="4" t="s">
        <v>75</v>
      </c>
      <c r="CB1" s="12" t="s">
        <v>77</v>
      </c>
      <c r="CC1" s="6" t="s">
        <v>79</v>
      </c>
      <c r="CD1" s="6" t="s">
        <v>78</v>
      </c>
      <c r="CE1" s="6" t="s">
        <v>80</v>
      </c>
      <c r="CF1" s="6" t="s">
        <v>81</v>
      </c>
      <c r="CG1" s="6" t="s">
        <v>92</v>
      </c>
      <c r="CH1" s="17" t="s">
        <v>95</v>
      </c>
      <c r="CI1" s="17" t="s">
        <v>93</v>
      </c>
      <c r="CJ1" s="17" t="s">
        <v>94</v>
      </c>
      <c r="CK1" s="17" t="s">
        <v>119</v>
      </c>
      <c r="CL1" s="17" t="s">
        <v>120</v>
      </c>
      <c r="CM1" s="17"/>
      <c r="CN1" s="17"/>
    </row>
    <row r="2" spans="1:96" x14ac:dyDescent="0.25">
      <c r="A2" s="1"/>
      <c r="B2" s="37"/>
      <c r="C2" s="38"/>
      <c r="D2" s="9"/>
      <c r="E2" s="9"/>
      <c r="F2" s="10">
        <v>3</v>
      </c>
      <c r="G2" s="9"/>
      <c r="H2" s="9"/>
      <c r="I2" s="10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34"/>
      <c r="U2" s="10">
        <v>2</v>
      </c>
      <c r="V2" s="9"/>
      <c r="W2" s="9"/>
      <c r="X2" s="10">
        <v>3</v>
      </c>
      <c r="Y2" s="9"/>
      <c r="Z2" s="9"/>
      <c r="AA2" s="10">
        <v>2</v>
      </c>
      <c r="AB2" s="9"/>
      <c r="AC2" s="9"/>
      <c r="AD2" s="10">
        <v>2</v>
      </c>
      <c r="AE2" s="9"/>
      <c r="AF2" s="9"/>
      <c r="AG2" s="10">
        <v>1</v>
      </c>
      <c r="AH2" s="1">
        <f>SUM(D2:AG2)</f>
        <v>15</v>
      </c>
      <c r="AI2" s="1"/>
      <c r="AJ2" s="1"/>
      <c r="AK2" s="1"/>
      <c r="AL2" s="13"/>
      <c r="AM2" s="13"/>
      <c r="AN2" s="14">
        <v>5</v>
      </c>
      <c r="AO2" s="13"/>
      <c r="AP2" s="13"/>
      <c r="AQ2" s="14">
        <v>2</v>
      </c>
      <c r="AR2" s="13"/>
      <c r="AS2" s="13"/>
      <c r="AT2" s="14">
        <v>2</v>
      </c>
      <c r="AU2" s="13"/>
      <c r="AV2" s="13"/>
      <c r="AW2" s="14">
        <v>5</v>
      </c>
      <c r="AX2" s="13"/>
      <c r="AY2" s="13"/>
      <c r="AZ2" s="13"/>
      <c r="BA2" s="13"/>
      <c r="BB2" s="13"/>
      <c r="BC2" s="14">
        <v>2</v>
      </c>
      <c r="BD2" s="13"/>
      <c r="BE2" s="13"/>
      <c r="BF2" s="14">
        <v>5</v>
      </c>
      <c r="BG2" s="8">
        <f>SUM(AL2:BF2)</f>
        <v>21</v>
      </c>
      <c r="BH2" s="8"/>
      <c r="BI2" s="8"/>
      <c r="BJ2" s="15"/>
      <c r="BK2" s="15"/>
      <c r="BL2" s="16">
        <v>6</v>
      </c>
      <c r="BM2" s="15"/>
      <c r="BN2" s="15"/>
      <c r="BO2" s="16">
        <v>6</v>
      </c>
      <c r="BP2" s="15"/>
      <c r="BQ2" s="15"/>
      <c r="BR2" s="16">
        <v>4</v>
      </c>
      <c r="BS2" s="15"/>
      <c r="BT2" s="15"/>
      <c r="BU2" s="16">
        <v>2</v>
      </c>
      <c r="BV2" s="15"/>
      <c r="BW2" s="15"/>
      <c r="BX2" s="16">
        <v>3</v>
      </c>
      <c r="BY2" s="15"/>
      <c r="BZ2" s="15"/>
      <c r="CA2" s="16">
        <v>7</v>
      </c>
      <c r="CB2">
        <f>SUM(BJ2:CA2)</f>
        <v>28</v>
      </c>
      <c r="CC2" s="1">
        <f>CB2+BG2+AH2</f>
        <v>64</v>
      </c>
      <c r="CD2" s="1"/>
      <c r="CE2" s="1"/>
      <c r="CF2" s="1"/>
      <c r="CG2" s="1"/>
      <c r="CH2" s="18"/>
      <c r="CI2" s="18"/>
      <c r="CJ2" s="18"/>
      <c r="CK2" s="18"/>
      <c r="CL2" s="18"/>
      <c r="CM2" s="18"/>
    </row>
    <row r="3" spans="1:96" ht="20.100000000000001" customHeight="1" x14ac:dyDescent="0.25">
      <c r="A3" s="1">
        <v>1</v>
      </c>
      <c r="B3" s="39" t="s">
        <v>121</v>
      </c>
      <c r="C3" s="40" t="s">
        <v>122</v>
      </c>
      <c r="D3" s="2">
        <v>8.4</v>
      </c>
      <c r="E3" s="30">
        <v>9.5</v>
      </c>
      <c r="F3" s="3">
        <f t="shared" ref="F3:F24" si="0">ROUND(D3*0.4+E3*0.6,1)</f>
        <v>9.1</v>
      </c>
      <c r="G3" s="2">
        <v>10</v>
      </c>
      <c r="H3" s="2">
        <v>8</v>
      </c>
      <c r="I3" s="3">
        <f t="shared" ref="I3:I24" si="1">ROUND(G3*0.4+H3*0.6,1)</f>
        <v>8.8000000000000007</v>
      </c>
      <c r="J3" s="2"/>
      <c r="K3" s="2"/>
      <c r="L3" s="3">
        <f t="shared" ref="L3:L24" si="2">ROUND(J3*0.4+K3*0.6,1)</f>
        <v>0</v>
      </c>
      <c r="M3" s="2"/>
      <c r="N3" s="2"/>
      <c r="O3" s="3">
        <f t="shared" ref="O3:O24" si="3">ROUND(M3*0.4+N3*0.6,1)</f>
        <v>0</v>
      </c>
      <c r="P3" s="2">
        <v>5.7</v>
      </c>
      <c r="Q3" s="2">
        <v>7.8</v>
      </c>
      <c r="R3" s="3">
        <f t="shared" ref="R3:R24" si="4">ROUND(P3*0.4+Q3*0.6,1)</f>
        <v>7</v>
      </c>
      <c r="S3" s="2">
        <v>5.7</v>
      </c>
      <c r="T3" s="35">
        <v>7.5</v>
      </c>
      <c r="U3" s="3">
        <f t="shared" ref="U3:U24" si="5">ROUND(S3*0.4+T3*0.6,1)</f>
        <v>6.8</v>
      </c>
      <c r="V3" s="2">
        <v>9.3000000000000007</v>
      </c>
      <c r="W3" s="2">
        <v>8.5</v>
      </c>
      <c r="X3" s="3">
        <f t="shared" ref="X3:X24" si="6">ROUND(V3*0.4+W3*0.6,1)</f>
        <v>8.8000000000000007</v>
      </c>
      <c r="Y3" s="2"/>
      <c r="Z3" s="2"/>
      <c r="AA3" s="3">
        <f t="shared" ref="AA3:AA24" si="7">ROUND(Y3*0.4+Z3*0.6,1)</f>
        <v>0</v>
      </c>
      <c r="AB3" s="2"/>
      <c r="AC3" s="7"/>
      <c r="AD3" s="3">
        <f t="shared" ref="AD3:AD24" si="8">ROUND(AB3*0.4+AC3*0.6,1)</f>
        <v>0</v>
      </c>
      <c r="AE3" s="2"/>
      <c r="AF3" s="2"/>
      <c r="AG3" s="3">
        <f t="shared" ref="AG3:AG24" si="9">ROUND(AE3*0.4+AF3*0.6,1)</f>
        <v>0</v>
      </c>
      <c r="AH3" s="11">
        <f>ROUND((F3*$F$2+I3*$I$2+L3*$L$2+O3*$O$2+$U$2*U3+$X$2*X3+$AD$2*AD3+AA3*$AA$2+AG3*$AG$2)/$AH$2,1)</f>
        <v>5.7</v>
      </c>
      <c r="AI3" s="2">
        <v>71</v>
      </c>
      <c r="AJ3" s="5" t="str">
        <f t="shared" ref="AJ3:AJ24" si="10">IF(AI3&lt;50,"Yếu",IF(AI3&lt;60,"Trung bình",IF(AI3&lt;70,"TB Khá",IF(AI3&lt;80,"Khá",IF(AI3&lt;90,"Tốt","Xuất sắc")))))</f>
        <v>Khá</v>
      </c>
      <c r="AK3" s="5"/>
      <c r="AL3" s="2"/>
      <c r="AM3" s="2"/>
      <c r="AN3" s="3">
        <f t="shared" ref="AN3:AN24" si="11">ROUND(AL3*0.4+AM3*0.6,1)</f>
        <v>0</v>
      </c>
      <c r="AO3" s="2"/>
      <c r="AP3" s="2"/>
      <c r="AQ3" s="3">
        <f t="shared" ref="AQ3:AQ24" si="12">ROUND(AO3*0.4+AP3*0.6,1)</f>
        <v>0</v>
      </c>
      <c r="AR3" s="2"/>
      <c r="AS3" s="2"/>
      <c r="AT3" s="3">
        <f t="shared" ref="AT3:AT24" si="13">ROUND(AR3*0.4+AS3*0.6,1)</f>
        <v>0</v>
      </c>
      <c r="AU3" s="2"/>
      <c r="AV3" s="2"/>
      <c r="AW3" s="3">
        <f t="shared" ref="AW3:AW24" si="14">ROUND(AU3*0.4+AV3*0.6,1)</f>
        <v>0</v>
      </c>
      <c r="AX3" s="2">
        <v>5</v>
      </c>
      <c r="AY3" s="2"/>
      <c r="AZ3" s="3">
        <f t="shared" ref="AZ3:AZ24" si="15">ROUND(AX3*0.4+AY3*0.6,1)</f>
        <v>2</v>
      </c>
      <c r="BA3" s="2">
        <v>6.2</v>
      </c>
      <c r="BB3" s="2">
        <v>5</v>
      </c>
      <c r="BC3" s="3">
        <f t="shared" ref="BC3:BC24" si="16">ROUND(BA3*0.4+BB3*0.6,1)</f>
        <v>5.5</v>
      </c>
      <c r="BD3" s="2">
        <v>7</v>
      </c>
      <c r="BE3" s="2">
        <v>6</v>
      </c>
      <c r="BF3" s="3">
        <f t="shared" ref="BF3:BF24" si="17">ROUND(BD3*0.4+BE3*0.6,1)</f>
        <v>6.4</v>
      </c>
      <c r="BG3" s="11">
        <f>ROUND((AN3*$AN$2+AQ3*$AQ$2+AT3*$AT$2+AW3*$AW$2+BC3*$BC$2+BF3*$BF$2)/$BG$2,1)</f>
        <v>2</v>
      </c>
      <c r="BH3" s="1" t="s">
        <v>84</v>
      </c>
      <c r="BI3" s="1" t="s">
        <v>88</v>
      </c>
      <c r="BJ3" s="2">
        <v>7.1</v>
      </c>
      <c r="BK3" s="2">
        <v>8</v>
      </c>
      <c r="BL3" s="3">
        <f t="shared" ref="BL3:BL24" si="18">ROUND(BJ3*0.4+BK3*0.6,1)</f>
        <v>7.6</v>
      </c>
      <c r="BM3" s="2">
        <v>6.4</v>
      </c>
      <c r="BN3" s="2">
        <v>6.5</v>
      </c>
      <c r="BO3" s="3">
        <f t="shared" ref="BO3:BO24" si="19">ROUND(BM3*0.4+BN3*0.6,1)</f>
        <v>6.5</v>
      </c>
      <c r="BP3" s="2">
        <v>7.4</v>
      </c>
      <c r="BQ3" s="2">
        <v>5.5</v>
      </c>
      <c r="BR3" s="3">
        <f t="shared" ref="BR3:BR24" si="20">ROUND(BP3*0.4+BQ3*0.6,1)</f>
        <v>6.3</v>
      </c>
      <c r="BS3" s="2">
        <v>7.7</v>
      </c>
      <c r="BT3" s="2">
        <v>6.5</v>
      </c>
      <c r="BU3" s="3">
        <f t="shared" ref="BU3:BU24" si="21">ROUND(BS3*0.4+BT3*0.6,1)</f>
        <v>7</v>
      </c>
      <c r="BV3" s="2">
        <v>7.9</v>
      </c>
      <c r="BW3" s="2">
        <v>9</v>
      </c>
      <c r="BX3" s="3">
        <f t="shared" ref="BX3:BX24" si="22">ROUND(BV3*0.4+BW3*0.6,1)</f>
        <v>8.6</v>
      </c>
      <c r="BY3" s="2"/>
      <c r="BZ3" s="2"/>
      <c r="CA3" s="3">
        <v>8.3000000000000007</v>
      </c>
      <c r="CB3" s="22">
        <f>ROUND((BL3*$BL$2+BO3*$BO$2+BR3*$BR$2+BU3*$BU$2+BX3*$BX$2+CA3*$CA$2)/$CB$2,1)</f>
        <v>7.4</v>
      </c>
      <c r="CC3" s="2">
        <f>ROUND((F3*$F$2+I3*$I$2+U3*$U$2+X3*$X$2+AA3*$AA$2+AD3*$AD$2+AG3*$AG$2+AN3*$AN$2+AQ3*$AQ$2+AT3*$AT$2+AW3*$BC$2+BF3*$BF$2+BL3*$BL$2+BO3*$BO$2+BR3*$BR$2+BU3*$BU$2+BX3*$BX$2+CA3*$CA$2)/$CC$2,1)</f>
        <v>5.0999999999999996</v>
      </c>
      <c r="CD3" s="2">
        <v>5</v>
      </c>
      <c r="CE3" s="2">
        <v>6</v>
      </c>
      <c r="CF3" s="2">
        <v>7</v>
      </c>
      <c r="CG3" s="1">
        <f>ROUND((CC3*3+CF3*2+CE3)/6,1)</f>
        <v>5.9</v>
      </c>
      <c r="CH3" s="26" t="s">
        <v>96</v>
      </c>
      <c r="CI3" s="21">
        <v>37931</v>
      </c>
      <c r="CJ3" s="19" t="s">
        <v>101</v>
      </c>
      <c r="CK3" s="23">
        <v>70.2</v>
      </c>
      <c r="CL3" s="24" t="str">
        <f>IF(CK3&lt;50,"Yếu",IF(CK3&lt;60,"Trung bình",IF(CK3&lt;70,"Trung bình Khá",IF(CK3&lt;80,"Khá",IF(CK3&lt;90,"Tốt","Xuất sắc")))))</f>
        <v>Khá</v>
      </c>
      <c r="CM3" s="25"/>
      <c r="CO3" t="str">
        <f>IF(OR(F3&lt;5,I3&lt;5,U3&lt;5,X3&lt;5,AA3&lt;5,AD3&lt;5,AG3&lt;5,AN3&lt;5,AQ3&lt;5,AT3&lt;5,AW3&lt;5,BC3&lt;5,BF3&lt;5,BL3&lt;5,BO3&lt;5,BR3&lt;5,BU3&lt;5,BX3&lt;5),"KĐT","")</f>
        <v>KĐT</v>
      </c>
      <c r="CQ3" t="s">
        <v>91</v>
      </c>
      <c r="CR3" t="str">
        <f>C3</f>
        <v>An</v>
      </c>
    </row>
    <row r="4" spans="1:96" ht="20.100000000000001" customHeight="1" x14ac:dyDescent="0.25">
      <c r="A4" s="1">
        <v>2</v>
      </c>
      <c r="B4" s="39" t="s">
        <v>123</v>
      </c>
      <c r="C4" s="40" t="s">
        <v>124</v>
      </c>
      <c r="D4" s="2">
        <v>0</v>
      </c>
      <c r="E4" s="30">
        <v>0</v>
      </c>
      <c r="F4" s="3">
        <f t="shared" si="0"/>
        <v>0</v>
      </c>
      <c r="G4" s="2">
        <v>0</v>
      </c>
      <c r="H4" s="2">
        <v>0</v>
      </c>
      <c r="I4" s="3">
        <f t="shared" si="1"/>
        <v>0</v>
      </c>
      <c r="J4" s="2"/>
      <c r="K4" s="2"/>
      <c r="L4" s="3">
        <f t="shared" si="2"/>
        <v>0</v>
      </c>
      <c r="M4" s="2"/>
      <c r="N4" s="2"/>
      <c r="O4" s="3">
        <f t="shared" si="3"/>
        <v>0</v>
      </c>
      <c r="P4" s="2">
        <v>6</v>
      </c>
      <c r="Q4" s="2">
        <v>0</v>
      </c>
      <c r="R4" s="3">
        <f t="shared" si="4"/>
        <v>2.4</v>
      </c>
      <c r="S4" s="2">
        <v>0</v>
      </c>
      <c r="T4" s="35">
        <v>0</v>
      </c>
      <c r="U4" s="3">
        <f t="shared" si="5"/>
        <v>0</v>
      </c>
      <c r="V4" s="2">
        <v>6.5</v>
      </c>
      <c r="W4" s="2">
        <v>0</v>
      </c>
      <c r="X4" s="3">
        <f t="shared" si="6"/>
        <v>2.6</v>
      </c>
      <c r="Y4" s="2"/>
      <c r="Z4" s="2"/>
      <c r="AA4" s="3">
        <f t="shared" si="7"/>
        <v>0</v>
      </c>
      <c r="AB4" s="2"/>
      <c r="AC4" s="7"/>
      <c r="AD4" s="3">
        <f t="shared" si="8"/>
        <v>0</v>
      </c>
      <c r="AE4" s="2"/>
      <c r="AF4" s="2"/>
      <c r="AG4" s="3">
        <f t="shared" si="9"/>
        <v>0</v>
      </c>
      <c r="AH4" s="11">
        <f t="shared" ref="AH4:AH24" si="23">ROUND((F4*$F$2+I4*$I$2+L4*$L$2+O4*$O$2+$U$2*U4+$X$2*X4+$AD$2*AD4+AA4*$AA$2+AG4*$AG$2)/$AH$2,1)</f>
        <v>0.5</v>
      </c>
      <c r="AI4" s="2">
        <v>53</v>
      </c>
      <c r="AJ4" s="5" t="str">
        <f t="shared" si="10"/>
        <v>Trung bình</v>
      </c>
      <c r="AK4" s="5"/>
      <c r="AL4" s="2"/>
      <c r="AM4" s="2"/>
      <c r="AN4" s="3">
        <f t="shared" si="11"/>
        <v>0</v>
      </c>
      <c r="AO4" s="2"/>
      <c r="AP4" s="2"/>
      <c r="AQ4" s="3">
        <f t="shared" si="12"/>
        <v>0</v>
      </c>
      <c r="AR4" s="2"/>
      <c r="AS4" s="2"/>
      <c r="AT4" s="3">
        <f t="shared" si="13"/>
        <v>0</v>
      </c>
      <c r="AU4" s="2"/>
      <c r="AV4" s="2"/>
      <c r="AW4" s="3">
        <f t="shared" si="14"/>
        <v>0</v>
      </c>
      <c r="AX4" s="2">
        <v>2</v>
      </c>
      <c r="AY4" s="2"/>
      <c r="AZ4" s="3">
        <f t="shared" si="15"/>
        <v>0.8</v>
      </c>
      <c r="BA4" s="2">
        <v>5.6</v>
      </c>
      <c r="BB4" s="2">
        <v>7</v>
      </c>
      <c r="BC4" s="3">
        <f t="shared" si="16"/>
        <v>6.4</v>
      </c>
      <c r="BD4" s="2">
        <v>7.6</v>
      </c>
      <c r="BE4" s="2">
        <v>8.5</v>
      </c>
      <c r="BF4" s="3">
        <f t="shared" si="17"/>
        <v>8.1</v>
      </c>
      <c r="BG4" s="11">
        <f t="shared" ref="BG4:BG24" si="24">ROUND((AN4*$AN$2+AQ4*$AQ$2+AT4*$AT$2+AW4*$AW$2+BC4*$BC$2+BF4*$BF$2)/$BG$2,1)</f>
        <v>2.5</v>
      </c>
      <c r="BH4" s="1" t="s">
        <v>84</v>
      </c>
      <c r="BI4" s="1"/>
      <c r="BJ4" s="2">
        <v>5</v>
      </c>
      <c r="BK4" s="2">
        <v>6</v>
      </c>
      <c r="BL4" s="3">
        <f t="shared" si="18"/>
        <v>5.6</v>
      </c>
      <c r="BM4" s="2">
        <v>6.1</v>
      </c>
      <c r="BN4" s="2">
        <v>8</v>
      </c>
      <c r="BO4" s="3">
        <f t="shared" si="19"/>
        <v>7.2</v>
      </c>
      <c r="BP4" s="2">
        <v>8.6</v>
      </c>
      <c r="BQ4" s="2">
        <v>7.5</v>
      </c>
      <c r="BR4" s="3">
        <f t="shared" si="20"/>
        <v>7.9</v>
      </c>
      <c r="BS4" s="2">
        <v>7.1</v>
      </c>
      <c r="BT4" s="2">
        <v>5.5</v>
      </c>
      <c r="BU4" s="3">
        <f t="shared" si="21"/>
        <v>6.1</v>
      </c>
      <c r="BV4" s="2">
        <v>7.2</v>
      </c>
      <c r="BW4" s="2">
        <v>8</v>
      </c>
      <c r="BX4" s="3">
        <f t="shared" si="22"/>
        <v>7.7</v>
      </c>
      <c r="BY4" s="2"/>
      <c r="BZ4" s="2"/>
      <c r="CA4" s="3">
        <v>8</v>
      </c>
      <c r="CB4" s="22">
        <f t="shared" ref="CB4:CB24" si="25">ROUND((BL4*$BL$2+BO4*$BO$2+BR4*$BR$2+BU4*$BU$2+BX4*$BX$2+CA4*$CA$2)/$CB$2,1)</f>
        <v>7.1</v>
      </c>
      <c r="CC4" s="2">
        <f t="shared" ref="CC4:CC24" si="26">ROUND((F4*$F$2+I4*$I$2+U4*$U$2+X4*$X$2+AA4*$AA$2+AD4*$AD$2+AG4*$AG$2+AN4*$AN$2+AQ4*$AQ$2+AT4*$AT$2+AW4*$BC$2+BF4*$BF$2+BL4*$BL$2+BO4*$BO$2+BR4*$BR$2+BU4*$BU$2+BX4*$BX$2+CA4*$CA$2)/$CC$2,1)</f>
        <v>3.9</v>
      </c>
      <c r="CD4" s="2">
        <v>5</v>
      </c>
      <c r="CE4" s="2">
        <v>0</v>
      </c>
      <c r="CF4" s="2">
        <v>7</v>
      </c>
      <c r="CG4" s="1">
        <f t="shared" ref="CG4:CG24" si="27">ROUND((CC4*3+CF4*2+CE4)/6,1)</f>
        <v>4.3</v>
      </c>
      <c r="CH4" s="20" t="s">
        <v>98</v>
      </c>
      <c r="CI4" s="21">
        <v>37626</v>
      </c>
      <c r="CJ4" s="19" t="s">
        <v>99</v>
      </c>
      <c r="CK4" s="23">
        <v>56.2</v>
      </c>
      <c r="CL4" s="24" t="str">
        <f t="shared" ref="CL4:CL24" si="28">IF(CK4&lt;50,"Yếu",IF(CK4&lt;60,"Trung bình",IF(CK4&lt;70,"Trung bình Khá",IF(CK4&lt;80,"Khá",IF(CK4&lt;90,"Tốt","Xuất sắc")))))</f>
        <v>Trung bình</v>
      </c>
      <c r="CM4" s="25"/>
      <c r="CO4" t="str">
        <f t="shared" ref="CO4:CO24" si="29">IF(OR(F4&lt;5,I4&lt;5,U4&lt;5,X4&lt;5,AA4&lt;5,AD4&lt;5,AG4&lt;5,AN4&lt;5,AQ4&lt;5,AT4&lt;5,AW4&lt;5,BC4&lt;5,BF4&lt;5,BL4&lt;5,BO4&lt;5,BR4&lt;5,BU4&lt;5,BX4&lt;5),"KĐT","")</f>
        <v>KĐT</v>
      </c>
    </row>
    <row r="5" spans="1:96" ht="20.100000000000001" customHeight="1" x14ac:dyDescent="0.25">
      <c r="A5" s="1">
        <v>3</v>
      </c>
      <c r="B5" s="39" t="s">
        <v>125</v>
      </c>
      <c r="C5" s="40" t="s">
        <v>11</v>
      </c>
      <c r="D5" s="2">
        <v>0</v>
      </c>
      <c r="E5" s="30">
        <v>0</v>
      </c>
      <c r="F5" s="3">
        <f t="shared" si="0"/>
        <v>0</v>
      </c>
      <c r="G5" s="2">
        <v>2</v>
      </c>
      <c r="H5" s="2">
        <v>0</v>
      </c>
      <c r="I5" s="3">
        <f t="shared" si="1"/>
        <v>0.8</v>
      </c>
      <c r="J5" s="2"/>
      <c r="K5" s="2"/>
      <c r="L5" s="3">
        <f t="shared" si="2"/>
        <v>0</v>
      </c>
      <c r="M5" s="2"/>
      <c r="N5" s="2"/>
      <c r="O5" s="3">
        <f t="shared" si="3"/>
        <v>0</v>
      </c>
      <c r="P5" s="2">
        <v>5</v>
      </c>
      <c r="Q5" s="2">
        <v>6</v>
      </c>
      <c r="R5" s="3">
        <f t="shared" si="4"/>
        <v>5.6</v>
      </c>
      <c r="S5" s="2">
        <v>0</v>
      </c>
      <c r="T5" s="35">
        <v>0</v>
      </c>
      <c r="U5" s="3">
        <f t="shared" si="5"/>
        <v>0</v>
      </c>
      <c r="V5" s="2">
        <v>6.7</v>
      </c>
      <c r="W5" s="2">
        <v>6</v>
      </c>
      <c r="X5" s="3">
        <f t="shared" si="6"/>
        <v>6.3</v>
      </c>
      <c r="Y5" s="2"/>
      <c r="Z5" s="2"/>
      <c r="AA5" s="3">
        <f t="shared" si="7"/>
        <v>0</v>
      </c>
      <c r="AB5" s="2"/>
      <c r="AC5" s="7"/>
      <c r="AD5" s="3">
        <f t="shared" si="8"/>
        <v>0</v>
      </c>
      <c r="AE5" s="2"/>
      <c r="AF5" s="2"/>
      <c r="AG5" s="3">
        <f t="shared" si="9"/>
        <v>0</v>
      </c>
      <c r="AH5" s="11">
        <f t="shared" si="23"/>
        <v>1.4</v>
      </c>
      <c r="AI5" s="2">
        <v>53</v>
      </c>
      <c r="AJ5" s="5" t="str">
        <f t="shared" si="10"/>
        <v>Trung bình</v>
      </c>
      <c r="AK5" s="5"/>
      <c r="AL5" s="2"/>
      <c r="AM5" s="2"/>
      <c r="AN5" s="3">
        <f t="shared" si="11"/>
        <v>0</v>
      </c>
      <c r="AO5" s="2"/>
      <c r="AP5" s="2"/>
      <c r="AQ5" s="3">
        <f t="shared" si="12"/>
        <v>0</v>
      </c>
      <c r="AR5" s="2"/>
      <c r="AS5" s="2"/>
      <c r="AT5" s="3">
        <f t="shared" si="13"/>
        <v>0</v>
      </c>
      <c r="AU5" s="2"/>
      <c r="AV5" s="2"/>
      <c r="AW5" s="3">
        <f t="shared" si="14"/>
        <v>0</v>
      </c>
      <c r="AX5" s="2">
        <v>7</v>
      </c>
      <c r="AY5" s="2"/>
      <c r="AZ5" s="3">
        <f t="shared" si="15"/>
        <v>2.8</v>
      </c>
      <c r="BA5" s="7">
        <v>5</v>
      </c>
      <c r="BB5" s="2">
        <v>8</v>
      </c>
      <c r="BC5" s="3">
        <f t="shared" si="16"/>
        <v>6.8</v>
      </c>
      <c r="BD5" s="2">
        <v>4.8</v>
      </c>
      <c r="BE5" s="2">
        <v>0</v>
      </c>
      <c r="BF5" s="3">
        <f t="shared" si="17"/>
        <v>1.9</v>
      </c>
      <c r="BG5" s="11">
        <f t="shared" si="24"/>
        <v>1.1000000000000001</v>
      </c>
      <c r="BH5" s="1" t="s">
        <v>84</v>
      </c>
      <c r="BI5" s="1"/>
      <c r="BJ5" s="2">
        <v>5.8</v>
      </c>
      <c r="BK5" s="2">
        <v>8</v>
      </c>
      <c r="BL5" s="3">
        <f t="shared" si="18"/>
        <v>7.1</v>
      </c>
      <c r="BM5" s="2">
        <v>5.6</v>
      </c>
      <c r="BN5" s="2">
        <v>8</v>
      </c>
      <c r="BO5" s="3">
        <f t="shared" si="19"/>
        <v>7</v>
      </c>
      <c r="BP5" s="2">
        <v>7.9</v>
      </c>
      <c r="BQ5" s="7">
        <v>5</v>
      </c>
      <c r="BR5" s="3">
        <f t="shared" si="20"/>
        <v>6.2</v>
      </c>
      <c r="BS5" s="2">
        <v>7.1</v>
      </c>
      <c r="BT5" s="2">
        <v>8</v>
      </c>
      <c r="BU5" s="3">
        <f t="shared" si="21"/>
        <v>7.6</v>
      </c>
      <c r="BV5" s="2">
        <v>7.2</v>
      </c>
      <c r="BW5" s="2">
        <v>8</v>
      </c>
      <c r="BX5" s="3">
        <f t="shared" si="22"/>
        <v>7.7</v>
      </c>
      <c r="BY5" s="2"/>
      <c r="BZ5" s="2"/>
      <c r="CA5" s="3">
        <v>7.3</v>
      </c>
      <c r="CB5" s="22">
        <f t="shared" si="25"/>
        <v>7.1</v>
      </c>
      <c r="CC5" s="2">
        <f t="shared" si="26"/>
        <v>3.6</v>
      </c>
      <c r="CD5" s="2">
        <v>8</v>
      </c>
      <c r="CE5" s="2">
        <v>0</v>
      </c>
      <c r="CF5" s="2">
        <v>7</v>
      </c>
      <c r="CG5" s="1">
        <f t="shared" si="27"/>
        <v>4.0999999999999996</v>
      </c>
      <c r="CH5" s="20" t="s">
        <v>100</v>
      </c>
      <c r="CI5" s="21">
        <v>37969</v>
      </c>
      <c r="CJ5" s="19" t="s">
        <v>101</v>
      </c>
      <c r="CK5" s="23">
        <v>56.2</v>
      </c>
      <c r="CL5" s="24" t="str">
        <f t="shared" si="28"/>
        <v>Trung bình</v>
      </c>
      <c r="CM5" s="25"/>
      <c r="CO5" t="str">
        <f t="shared" si="29"/>
        <v>KĐT</v>
      </c>
    </row>
    <row r="6" spans="1:96" ht="20.100000000000001" customHeight="1" x14ac:dyDescent="0.25">
      <c r="A6" s="1">
        <v>4</v>
      </c>
      <c r="B6" s="39" t="s">
        <v>126</v>
      </c>
      <c r="C6" s="40" t="s">
        <v>127</v>
      </c>
      <c r="D6" s="2">
        <v>8.1999999999999993</v>
      </c>
      <c r="E6" s="30">
        <v>8.5</v>
      </c>
      <c r="F6" s="3">
        <f t="shared" si="0"/>
        <v>8.4</v>
      </c>
      <c r="G6" s="2">
        <v>6.7</v>
      </c>
      <c r="H6" s="32">
        <v>1</v>
      </c>
      <c r="I6" s="3">
        <f t="shared" si="1"/>
        <v>3.3</v>
      </c>
      <c r="J6" s="2"/>
      <c r="K6" s="2"/>
      <c r="L6" s="3">
        <f t="shared" si="2"/>
        <v>0</v>
      </c>
      <c r="M6" s="2"/>
      <c r="N6" s="2"/>
      <c r="O6" s="3">
        <f t="shared" si="3"/>
        <v>0</v>
      </c>
      <c r="P6" s="2">
        <v>6.7</v>
      </c>
      <c r="Q6" s="2">
        <v>4.5</v>
      </c>
      <c r="R6" s="3">
        <f t="shared" si="4"/>
        <v>5.4</v>
      </c>
      <c r="S6" s="2">
        <v>8</v>
      </c>
      <c r="T6" s="35">
        <v>6.3</v>
      </c>
      <c r="U6" s="3">
        <f t="shared" si="5"/>
        <v>7</v>
      </c>
      <c r="V6" s="2">
        <v>8.3000000000000007</v>
      </c>
      <c r="W6" s="2" t="s">
        <v>157</v>
      </c>
      <c r="X6" s="3" t="e">
        <f t="shared" si="6"/>
        <v>#VALUE!</v>
      </c>
      <c r="Y6" s="2"/>
      <c r="Z6" s="7"/>
      <c r="AA6" s="3">
        <f t="shared" si="7"/>
        <v>0</v>
      </c>
      <c r="AB6" s="2"/>
      <c r="AC6" s="7"/>
      <c r="AD6" s="3">
        <f t="shared" si="8"/>
        <v>0</v>
      </c>
      <c r="AE6" s="2"/>
      <c r="AF6" s="2"/>
      <c r="AG6" s="3">
        <f t="shared" si="9"/>
        <v>0</v>
      </c>
      <c r="AH6" s="11" t="e">
        <f t="shared" si="23"/>
        <v>#VALUE!</v>
      </c>
      <c r="AI6" s="2">
        <v>78</v>
      </c>
      <c r="AJ6" s="5" t="str">
        <f t="shared" si="10"/>
        <v>Khá</v>
      </c>
      <c r="AK6" s="5"/>
      <c r="AL6" s="2"/>
      <c r="AM6" s="7"/>
      <c r="AN6" s="3">
        <f t="shared" si="11"/>
        <v>0</v>
      </c>
      <c r="AO6" s="2"/>
      <c r="AP6" s="2"/>
      <c r="AQ6" s="3">
        <f t="shared" si="12"/>
        <v>0</v>
      </c>
      <c r="AR6" s="2"/>
      <c r="AS6" s="2"/>
      <c r="AT6" s="3">
        <f t="shared" si="13"/>
        <v>0</v>
      </c>
      <c r="AU6" s="2"/>
      <c r="AV6" s="7"/>
      <c r="AW6" s="3">
        <f t="shared" si="14"/>
        <v>0</v>
      </c>
      <c r="AX6" s="2">
        <v>5.6</v>
      </c>
      <c r="AY6" s="2"/>
      <c r="AZ6" s="3">
        <f t="shared" si="15"/>
        <v>2.2000000000000002</v>
      </c>
      <c r="BA6" s="7">
        <v>5</v>
      </c>
      <c r="BB6" s="2">
        <v>8</v>
      </c>
      <c r="BC6" s="3">
        <f t="shared" si="16"/>
        <v>6.8</v>
      </c>
      <c r="BD6" s="2">
        <v>7.9</v>
      </c>
      <c r="BE6" s="2">
        <v>8.5</v>
      </c>
      <c r="BF6" s="3">
        <f t="shared" si="17"/>
        <v>8.3000000000000007</v>
      </c>
      <c r="BG6" s="11">
        <f t="shared" si="24"/>
        <v>2.6</v>
      </c>
      <c r="BH6" s="1" t="s">
        <v>84</v>
      </c>
      <c r="BI6" s="1"/>
      <c r="BJ6" s="2">
        <v>5</v>
      </c>
      <c r="BK6" s="2">
        <v>8</v>
      </c>
      <c r="BL6" s="3">
        <f t="shared" si="18"/>
        <v>6.8</v>
      </c>
      <c r="BM6" s="2">
        <v>6</v>
      </c>
      <c r="BN6" s="2">
        <v>7.5</v>
      </c>
      <c r="BO6" s="3">
        <f t="shared" si="19"/>
        <v>6.9</v>
      </c>
      <c r="BP6" s="2">
        <v>7.9</v>
      </c>
      <c r="BQ6" s="2">
        <v>8</v>
      </c>
      <c r="BR6" s="3">
        <f t="shared" si="20"/>
        <v>8</v>
      </c>
      <c r="BS6" s="2">
        <v>7.3</v>
      </c>
      <c r="BT6" s="2">
        <v>8.5</v>
      </c>
      <c r="BU6" s="3">
        <f t="shared" si="21"/>
        <v>8</v>
      </c>
      <c r="BV6" s="2">
        <v>7.8</v>
      </c>
      <c r="BW6" s="2">
        <v>7</v>
      </c>
      <c r="BX6" s="3">
        <f t="shared" si="22"/>
        <v>7.3</v>
      </c>
      <c r="BY6" s="2"/>
      <c r="BZ6" s="2"/>
      <c r="CA6" s="3">
        <v>8.8000000000000007</v>
      </c>
      <c r="CB6" s="22">
        <f t="shared" si="25"/>
        <v>7.6</v>
      </c>
      <c r="CC6" s="2" t="e">
        <f t="shared" si="26"/>
        <v>#VALUE!</v>
      </c>
      <c r="CD6" s="2">
        <v>9</v>
      </c>
      <c r="CE6" s="2">
        <v>5</v>
      </c>
      <c r="CF6" s="2">
        <v>8</v>
      </c>
      <c r="CG6" s="1" t="e">
        <f t="shared" si="27"/>
        <v>#VALUE!</v>
      </c>
      <c r="CH6" s="29" t="s">
        <v>102</v>
      </c>
      <c r="CI6" s="21">
        <v>37911</v>
      </c>
      <c r="CJ6" s="19" t="s">
        <v>101</v>
      </c>
      <c r="CK6" s="23">
        <v>74.400000000000006</v>
      </c>
      <c r="CL6" s="24" t="str">
        <f t="shared" si="28"/>
        <v>Khá</v>
      </c>
      <c r="CM6" s="25"/>
      <c r="CO6" t="e">
        <f t="shared" si="29"/>
        <v>#VALUE!</v>
      </c>
      <c r="CQ6" t="s">
        <v>39</v>
      </c>
    </row>
    <row r="7" spans="1:96" ht="20.100000000000001" customHeight="1" x14ac:dyDescent="0.25">
      <c r="A7" s="1">
        <v>5</v>
      </c>
      <c r="B7" s="39" t="s">
        <v>128</v>
      </c>
      <c r="C7" s="40" t="s">
        <v>129</v>
      </c>
      <c r="D7" s="2">
        <v>0</v>
      </c>
      <c r="E7" s="30">
        <v>0</v>
      </c>
      <c r="F7" s="3">
        <f t="shared" si="0"/>
        <v>0</v>
      </c>
      <c r="G7" s="2">
        <v>7</v>
      </c>
      <c r="H7" s="2">
        <v>0</v>
      </c>
      <c r="I7" s="3">
        <f t="shared" si="1"/>
        <v>2.8</v>
      </c>
      <c r="J7" s="2"/>
      <c r="K7" s="2"/>
      <c r="L7" s="3">
        <f t="shared" si="2"/>
        <v>0</v>
      </c>
      <c r="M7" s="2"/>
      <c r="N7" s="2"/>
      <c r="O7" s="3">
        <f t="shared" si="3"/>
        <v>0</v>
      </c>
      <c r="P7" s="2">
        <v>7</v>
      </c>
      <c r="Q7" s="2">
        <v>6.5</v>
      </c>
      <c r="R7" s="3">
        <f t="shared" si="4"/>
        <v>6.7</v>
      </c>
      <c r="S7" s="2">
        <v>0</v>
      </c>
      <c r="T7" s="35">
        <v>0</v>
      </c>
      <c r="U7" s="3">
        <f t="shared" si="5"/>
        <v>0</v>
      </c>
      <c r="V7" s="2">
        <v>7.7</v>
      </c>
      <c r="W7" s="2">
        <v>0</v>
      </c>
      <c r="X7" s="3">
        <f t="shared" si="6"/>
        <v>3.1</v>
      </c>
      <c r="Y7" s="2"/>
      <c r="Z7" s="2"/>
      <c r="AA7" s="3">
        <f t="shared" si="7"/>
        <v>0</v>
      </c>
      <c r="AB7" s="2"/>
      <c r="AC7" s="7"/>
      <c r="AD7" s="3">
        <f t="shared" si="8"/>
        <v>0</v>
      </c>
      <c r="AE7" s="2"/>
      <c r="AF7" s="2"/>
      <c r="AG7" s="3">
        <f t="shared" si="9"/>
        <v>0</v>
      </c>
      <c r="AH7" s="11">
        <f t="shared" si="23"/>
        <v>1</v>
      </c>
      <c r="AI7" s="2">
        <v>56</v>
      </c>
      <c r="AJ7" s="5" t="str">
        <f t="shared" si="10"/>
        <v>Trung bình</v>
      </c>
      <c r="AK7" s="5"/>
      <c r="AL7" s="2"/>
      <c r="AM7" s="2"/>
      <c r="AN7" s="3">
        <f t="shared" si="11"/>
        <v>0</v>
      </c>
      <c r="AO7" s="2"/>
      <c r="AP7" s="2"/>
      <c r="AQ7" s="3">
        <f t="shared" si="12"/>
        <v>0</v>
      </c>
      <c r="AR7" s="2"/>
      <c r="AS7" s="2"/>
      <c r="AT7" s="3">
        <f t="shared" si="13"/>
        <v>0</v>
      </c>
      <c r="AU7" s="2"/>
      <c r="AV7" s="2"/>
      <c r="AW7" s="3">
        <f t="shared" si="14"/>
        <v>0</v>
      </c>
      <c r="AX7" s="2">
        <v>6.8</v>
      </c>
      <c r="AY7" s="2"/>
      <c r="AZ7" s="3">
        <f t="shared" si="15"/>
        <v>2.7</v>
      </c>
      <c r="BA7" s="27">
        <v>7.6</v>
      </c>
      <c r="BB7" s="27">
        <v>6.8</v>
      </c>
      <c r="BC7" s="3">
        <f t="shared" si="16"/>
        <v>7.1</v>
      </c>
      <c r="BD7" s="2">
        <v>7.7</v>
      </c>
      <c r="BE7" s="2">
        <v>6</v>
      </c>
      <c r="BF7" s="3">
        <f t="shared" si="17"/>
        <v>6.7</v>
      </c>
      <c r="BG7" s="11">
        <f t="shared" si="24"/>
        <v>2.2999999999999998</v>
      </c>
      <c r="BH7" s="1" t="s">
        <v>85</v>
      </c>
      <c r="BI7" s="1"/>
      <c r="BJ7" s="2">
        <v>5.5</v>
      </c>
      <c r="BK7" s="7">
        <v>6</v>
      </c>
      <c r="BL7" s="3">
        <f t="shared" si="18"/>
        <v>5.8</v>
      </c>
      <c r="BM7" s="2">
        <v>6.5</v>
      </c>
      <c r="BN7" s="2">
        <v>7</v>
      </c>
      <c r="BO7" s="3">
        <f t="shared" si="19"/>
        <v>6.8</v>
      </c>
      <c r="BP7" s="2">
        <v>7.9</v>
      </c>
      <c r="BQ7" s="2">
        <v>9</v>
      </c>
      <c r="BR7" s="3">
        <f t="shared" si="20"/>
        <v>8.6</v>
      </c>
      <c r="BS7" s="2">
        <v>7.7</v>
      </c>
      <c r="BT7" s="7">
        <v>4</v>
      </c>
      <c r="BU7" s="3">
        <f t="shared" si="21"/>
        <v>5.5</v>
      </c>
      <c r="BV7" s="2">
        <v>6.6</v>
      </c>
      <c r="BW7" s="2">
        <v>9</v>
      </c>
      <c r="BX7" s="3">
        <f t="shared" si="22"/>
        <v>8</v>
      </c>
      <c r="BY7" s="2"/>
      <c r="BZ7" s="2"/>
      <c r="CA7" s="3">
        <v>8</v>
      </c>
      <c r="CB7" s="22">
        <f t="shared" si="25"/>
        <v>7.2</v>
      </c>
      <c r="CC7" s="2">
        <f t="shared" si="26"/>
        <v>3.9</v>
      </c>
      <c r="CD7" s="2">
        <v>6.5</v>
      </c>
      <c r="CE7" s="2">
        <v>5.5</v>
      </c>
      <c r="CF7" s="2">
        <v>7.5</v>
      </c>
      <c r="CG7" s="1">
        <f t="shared" si="27"/>
        <v>5.4</v>
      </c>
      <c r="CH7" s="29" t="s">
        <v>103</v>
      </c>
      <c r="CI7" s="21">
        <v>37498</v>
      </c>
      <c r="CJ7" s="19" t="s">
        <v>101</v>
      </c>
      <c r="CK7" s="23">
        <v>62.4</v>
      </c>
      <c r="CL7" s="24" t="str">
        <f t="shared" si="28"/>
        <v>Trung bình Khá</v>
      </c>
      <c r="CM7" s="25"/>
      <c r="CO7" t="str">
        <f t="shared" si="29"/>
        <v>KĐT</v>
      </c>
    </row>
    <row r="8" spans="1:96" ht="20.100000000000001" customHeight="1" x14ac:dyDescent="0.25">
      <c r="A8" s="1">
        <v>6</v>
      </c>
      <c r="B8" s="39" t="s">
        <v>130</v>
      </c>
      <c r="C8" s="40" t="s">
        <v>131</v>
      </c>
      <c r="D8" s="2">
        <v>7.2</v>
      </c>
      <c r="E8" s="30">
        <v>9.5</v>
      </c>
      <c r="F8" s="3">
        <f t="shared" si="0"/>
        <v>8.6</v>
      </c>
      <c r="G8" s="2">
        <v>8</v>
      </c>
      <c r="H8" s="2">
        <v>5</v>
      </c>
      <c r="I8" s="3">
        <f t="shared" si="1"/>
        <v>6.2</v>
      </c>
      <c r="J8" s="2"/>
      <c r="K8" s="2"/>
      <c r="L8" s="3">
        <f t="shared" si="2"/>
        <v>0</v>
      </c>
      <c r="M8" s="2"/>
      <c r="N8" s="2"/>
      <c r="O8" s="3">
        <f t="shared" si="3"/>
        <v>0</v>
      </c>
      <c r="P8" s="2">
        <v>6</v>
      </c>
      <c r="Q8" s="2">
        <v>5</v>
      </c>
      <c r="R8" s="3">
        <f t="shared" si="4"/>
        <v>5.4</v>
      </c>
      <c r="S8" s="2">
        <v>8</v>
      </c>
      <c r="T8" s="35">
        <v>5.5</v>
      </c>
      <c r="U8" s="3">
        <f t="shared" si="5"/>
        <v>6.5</v>
      </c>
      <c r="V8" s="2">
        <v>7.3</v>
      </c>
      <c r="W8" s="2">
        <v>7</v>
      </c>
      <c r="X8" s="3">
        <f t="shared" si="6"/>
        <v>7.1</v>
      </c>
      <c r="Y8" s="2"/>
      <c r="Z8" s="2"/>
      <c r="AA8" s="3">
        <f t="shared" si="7"/>
        <v>0</v>
      </c>
      <c r="AB8" s="2"/>
      <c r="AC8" s="2"/>
      <c r="AD8" s="3">
        <f t="shared" si="8"/>
        <v>0</v>
      </c>
      <c r="AE8" s="2"/>
      <c r="AF8" s="2"/>
      <c r="AG8" s="3">
        <f t="shared" si="9"/>
        <v>0</v>
      </c>
      <c r="AH8" s="11">
        <f t="shared" si="23"/>
        <v>4.8</v>
      </c>
      <c r="AI8" s="2">
        <v>74</v>
      </c>
      <c r="AJ8" s="5" t="str">
        <f t="shared" si="10"/>
        <v>Khá</v>
      </c>
      <c r="AK8" s="5"/>
      <c r="AL8" s="2"/>
      <c r="AM8" s="2"/>
      <c r="AN8" s="3">
        <f t="shared" si="11"/>
        <v>0</v>
      </c>
      <c r="AO8" s="2"/>
      <c r="AP8" s="2"/>
      <c r="AQ8" s="3">
        <f t="shared" si="12"/>
        <v>0</v>
      </c>
      <c r="AR8" s="2"/>
      <c r="AS8" s="2"/>
      <c r="AT8" s="3">
        <f t="shared" si="13"/>
        <v>0</v>
      </c>
      <c r="AU8" s="2"/>
      <c r="AV8" s="2"/>
      <c r="AW8" s="3">
        <f t="shared" si="14"/>
        <v>0</v>
      </c>
      <c r="AX8" s="2">
        <v>6.2</v>
      </c>
      <c r="AY8" s="2"/>
      <c r="AZ8" s="3">
        <f t="shared" si="15"/>
        <v>2.5</v>
      </c>
      <c r="BA8" s="2">
        <v>6.8</v>
      </c>
      <c r="BB8" s="2">
        <v>8</v>
      </c>
      <c r="BC8" s="3">
        <f t="shared" si="16"/>
        <v>7.5</v>
      </c>
      <c r="BD8" s="2">
        <v>9</v>
      </c>
      <c r="BE8" s="2">
        <v>9.5</v>
      </c>
      <c r="BF8" s="3">
        <f t="shared" si="17"/>
        <v>9.3000000000000007</v>
      </c>
      <c r="BG8" s="11">
        <f t="shared" si="24"/>
        <v>2.9</v>
      </c>
      <c r="BH8" s="1" t="s">
        <v>86</v>
      </c>
      <c r="BI8" s="1" t="s">
        <v>88</v>
      </c>
      <c r="BJ8" s="2">
        <v>5.8</v>
      </c>
      <c r="BK8" s="2">
        <v>8</v>
      </c>
      <c r="BL8" s="3">
        <f t="shared" si="18"/>
        <v>7.1</v>
      </c>
      <c r="BM8" s="2">
        <v>8.4</v>
      </c>
      <c r="BN8" s="2">
        <v>9</v>
      </c>
      <c r="BO8" s="3">
        <f t="shared" si="19"/>
        <v>8.8000000000000007</v>
      </c>
      <c r="BP8" s="2">
        <v>8.3000000000000007</v>
      </c>
      <c r="BQ8" s="2">
        <v>8.5</v>
      </c>
      <c r="BR8" s="3">
        <f t="shared" si="20"/>
        <v>8.4</v>
      </c>
      <c r="BS8" s="2">
        <v>8.1</v>
      </c>
      <c r="BT8" s="2">
        <v>8.5</v>
      </c>
      <c r="BU8" s="3">
        <f t="shared" si="21"/>
        <v>8.3000000000000007</v>
      </c>
      <c r="BV8" s="2">
        <v>8.6</v>
      </c>
      <c r="BW8" s="28">
        <v>10</v>
      </c>
      <c r="BX8" s="3">
        <f t="shared" si="22"/>
        <v>9.4</v>
      </c>
      <c r="BY8" s="2"/>
      <c r="BZ8" s="2"/>
      <c r="CA8" s="3">
        <v>9.5</v>
      </c>
      <c r="CB8" s="22">
        <f t="shared" si="25"/>
        <v>8.6</v>
      </c>
      <c r="CC8" s="2">
        <f t="shared" si="26"/>
        <v>5.6</v>
      </c>
      <c r="CD8" s="2">
        <v>9</v>
      </c>
      <c r="CE8" s="2">
        <v>8.5</v>
      </c>
      <c r="CF8" s="2">
        <v>9</v>
      </c>
      <c r="CG8" s="7">
        <f t="shared" si="27"/>
        <v>7.2</v>
      </c>
      <c r="CH8" s="26" t="s">
        <v>117</v>
      </c>
      <c r="CI8" s="21">
        <v>37857</v>
      </c>
      <c r="CJ8" s="19" t="s">
        <v>118</v>
      </c>
      <c r="CK8" s="23">
        <v>60</v>
      </c>
      <c r="CL8" s="24" t="str">
        <f t="shared" si="28"/>
        <v>Trung bình Khá</v>
      </c>
      <c r="CM8" s="25"/>
      <c r="CO8" t="str">
        <f t="shared" si="29"/>
        <v>KĐT</v>
      </c>
      <c r="CQ8" t="s">
        <v>89</v>
      </c>
      <c r="CR8" t="str">
        <f t="shared" ref="CR8:CR19" si="30">C8</f>
        <v>Hoàng</v>
      </c>
    </row>
    <row r="9" spans="1:96" ht="20.100000000000001" customHeight="1" x14ac:dyDescent="0.25">
      <c r="A9" s="1">
        <v>7</v>
      </c>
      <c r="B9" s="39" t="s">
        <v>132</v>
      </c>
      <c r="C9" s="40" t="s">
        <v>18</v>
      </c>
      <c r="D9" s="2">
        <v>0</v>
      </c>
      <c r="E9" s="30">
        <v>0</v>
      </c>
      <c r="F9" s="3">
        <f t="shared" si="0"/>
        <v>0</v>
      </c>
      <c r="G9" s="2">
        <v>0.7</v>
      </c>
      <c r="H9" s="2">
        <v>0</v>
      </c>
      <c r="I9" s="3">
        <f t="shared" si="1"/>
        <v>0.3</v>
      </c>
      <c r="J9" s="30"/>
      <c r="K9" s="2"/>
      <c r="L9" s="3">
        <f t="shared" si="2"/>
        <v>0</v>
      </c>
      <c r="M9" s="2"/>
      <c r="N9" s="2"/>
      <c r="O9" s="3">
        <f t="shared" si="3"/>
        <v>0</v>
      </c>
      <c r="P9" s="2">
        <v>6</v>
      </c>
      <c r="Q9" s="2">
        <v>4.5</v>
      </c>
      <c r="R9" s="3">
        <f t="shared" si="4"/>
        <v>5.0999999999999996</v>
      </c>
      <c r="S9" s="2">
        <v>0</v>
      </c>
      <c r="T9" s="35">
        <v>0</v>
      </c>
      <c r="U9" s="3">
        <f t="shared" si="5"/>
        <v>0</v>
      </c>
      <c r="V9" s="2">
        <v>5.5</v>
      </c>
      <c r="W9" s="2">
        <v>9</v>
      </c>
      <c r="X9" s="3">
        <f t="shared" si="6"/>
        <v>7.6</v>
      </c>
      <c r="Y9" s="27"/>
      <c r="Z9" s="27"/>
      <c r="AA9" s="3">
        <f t="shared" si="7"/>
        <v>0</v>
      </c>
      <c r="AB9" s="2"/>
      <c r="AC9" s="7"/>
      <c r="AD9" s="3">
        <f t="shared" si="8"/>
        <v>0</v>
      </c>
      <c r="AE9" s="2"/>
      <c r="AF9" s="2"/>
      <c r="AG9" s="3">
        <f t="shared" si="9"/>
        <v>0</v>
      </c>
      <c r="AH9" s="11">
        <f t="shared" si="23"/>
        <v>1.6</v>
      </c>
      <c r="AI9" s="2">
        <v>70</v>
      </c>
      <c r="AJ9" s="5" t="str">
        <f t="shared" si="10"/>
        <v>Khá</v>
      </c>
      <c r="AK9" s="5"/>
      <c r="AL9" s="2"/>
      <c r="AM9" s="2"/>
      <c r="AN9" s="3">
        <f t="shared" si="11"/>
        <v>0</v>
      </c>
      <c r="AO9" s="2"/>
      <c r="AP9" s="2"/>
      <c r="AQ9" s="3">
        <f t="shared" si="12"/>
        <v>0</v>
      </c>
      <c r="AR9" s="2"/>
      <c r="AS9" s="2"/>
      <c r="AT9" s="3">
        <f t="shared" si="13"/>
        <v>0</v>
      </c>
      <c r="AU9" s="2"/>
      <c r="AV9" s="2"/>
      <c r="AW9" s="3">
        <f t="shared" si="14"/>
        <v>0</v>
      </c>
      <c r="AX9" s="2">
        <v>6.6</v>
      </c>
      <c r="AY9" s="2"/>
      <c r="AZ9" s="3">
        <f t="shared" si="15"/>
        <v>2.6</v>
      </c>
      <c r="BA9" s="27">
        <v>6</v>
      </c>
      <c r="BB9" s="27">
        <v>6.8</v>
      </c>
      <c r="BC9" s="3">
        <f t="shared" si="16"/>
        <v>6.5</v>
      </c>
      <c r="BD9" s="2">
        <v>7.8</v>
      </c>
      <c r="BE9" s="2">
        <v>7.5</v>
      </c>
      <c r="BF9" s="3">
        <f t="shared" si="17"/>
        <v>7.6</v>
      </c>
      <c r="BG9" s="11">
        <f t="shared" si="24"/>
        <v>2.4</v>
      </c>
      <c r="BH9" s="1" t="s">
        <v>84</v>
      </c>
      <c r="BI9" s="1"/>
      <c r="BJ9" s="2">
        <v>5.9</v>
      </c>
      <c r="BK9" s="2">
        <v>8</v>
      </c>
      <c r="BL9" s="3">
        <f t="shared" si="18"/>
        <v>7.2</v>
      </c>
      <c r="BM9" s="2">
        <v>6.4</v>
      </c>
      <c r="BN9" s="2">
        <v>7</v>
      </c>
      <c r="BO9" s="3">
        <f t="shared" si="19"/>
        <v>6.8</v>
      </c>
      <c r="BP9" s="2">
        <v>8.8000000000000007</v>
      </c>
      <c r="BQ9" s="2">
        <v>9</v>
      </c>
      <c r="BR9" s="3">
        <f t="shared" si="20"/>
        <v>8.9</v>
      </c>
      <c r="BS9" s="2">
        <v>8.6999999999999993</v>
      </c>
      <c r="BT9" s="2">
        <v>6</v>
      </c>
      <c r="BU9" s="3">
        <f t="shared" si="21"/>
        <v>7.1</v>
      </c>
      <c r="BV9" s="2">
        <v>8.4</v>
      </c>
      <c r="BW9" s="2">
        <v>9</v>
      </c>
      <c r="BX9" s="3">
        <f t="shared" si="22"/>
        <v>8.8000000000000007</v>
      </c>
      <c r="BY9" s="2"/>
      <c r="BZ9" s="2"/>
      <c r="CA9" s="3">
        <v>8.8000000000000007</v>
      </c>
      <c r="CB9" s="22">
        <f t="shared" si="25"/>
        <v>7.9</v>
      </c>
      <c r="CC9" s="2">
        <f t="shared" si="26"/>
        <v>4.4000000000000004</v>
      </c>
      <c r="CD9" s="2">
        <v>8.5</v>
      </c>
      <c r="CE9" s="2">
        <v>6</v>
      </c>
      <c r="CF9" s="2">
        <v>9</v>
      </c>
      <c r="CG9" s="1">
        <f t="shared" si="27"/>
        <v>6.2</v>
      </c>
      <c r="CH9" s="29" t="s">
        <v>104</v>
      </c>
      <c r="CI9" s="21">
        <v>37585</v>
      </c>
      <c r="CJ9" s="19" t="s">
        <v>97</v>
      </c>
      <c r="CK9" s="23">
        <v>70</v>
      </c>
      <c r="CL9" s="24" t="str">
        <f t="shared" si="28"/>
        <v>Khá</v>
      </c>
      <c r="CM9" s="25"/>
      <c r="CO9" t="str">
        <f t="shared" si="29"/>
        <v>KĐT</v>
      </c>
      <c r="CQ9" t="s">
        <v>90</v>
      </c>
    </row>
    <row r="10" spans="1:96" ht="20.100000000000001" customHeight="1" x14ac:dyDescent="0.25">
      <c r="A10" s="1">
        <v>8</v>
      </c>
      <c r="B10" s="39" t="s">
        <v>133</v>
      </c>
      <c r="C10" s="40" t="s">
        <v>134</v>
      </c>
      <c r="D10" s="2">
        <v>3.8</v>
      </c>
      <c r="E10" s="30">
        <v>0</v>
      </c>
      <c r="F10" s="3">
        <f t="shared" si="0"/>
        <v>1.5</v>
      </c>
      <c r="G10" s="2">
        <v>0</v>
      </c>
      <c r="H10" s="2">
        <v>0</v>
      </c>
      <c r="I10" s="3">
        <f t="shared" si="1"/>
        <v>0</v>
      </c>
      <c r="J10" s="2"/>
      <c r="K10" s="2"/>
      <c r="L10" s="3">
        <f t="shared" si="2"/>
        <v>0</v>
      </c>
      <c r="M10" s="2"/>
      <c r="N10" s="2"/>
      <c r="O10" s="3">
        <f t="shared" si="3"/>
        <v>0</v>
      </c>
      <c r="P10" s="2">
        <v>6</v>
      </c>
      <c r="Q10" s="2">
        <v>0</v>
      </c>
      <c r="R10" s="3">
        <f t="shared" si="4"/>
        <v>2.4</v>
      </c>
      <c r="S10" s="2">
        <v>0</v>
      </c>
      <c r="T10" s="35">
        <v>0</v>
      </c>
      <c r="U10" s="3">
        <f t="shared" si="5"/>
        <v>0</v>
      </c>
      <c r="V10" s="2">
        <v>9.1999999999999993</v>
      </c>
      <c r="W10" s="2">
        <v>9</v>
      </c>
      <c r="X10" s="3">
        <f t="shared" si="6"/>
        <v>9.1</v>
      </c>
      <c r="Y10" s="2"/>
      <c r="Z10" s="2"/>
      <c r="AA10" s="3">
        <f t="shared" si="7"/>
        <v>0</v>
      </c>
      <c r="AB10" s="2"/>
      <c r="AC10" s="2"/>
      <c r="AD10" s="3">
        <f t="shared" si="8"/>
        <v>0</v>
      </c>
      <c r="AE10" s="2"/>
      <c r="AF10" s="2"/>
      <c r="AG10" s="3">
        <f t="shared" si="9"/>
        <v>0</v>
      </c>
      <c r="AH10" s="11">
        <f t="shared" si="23"/>
        <v>2.1</v>
      </c>
      <c r="AI10" s="2">
        <v>76</v>
      </c>
      <c r="AJ10" s="5" t="str">
        <f t="shared" si="10"/>
        <v>Khá</v>
      </c>
      <c r="AK10" s="5"/>
      <c r="AL10" s="2"/>
      <c r="AM10" s="2"/>
      <c r="AN10" s="3">
        <f t="shared" si="11"/>
        <v>0</v>
      </c>
      <c r="AO10" s="2"/>
      <c r="AP10" s="2"/>
      <c r="AQ10" s="3">
        <f t="shared" si="12"/>
        <v>0</v>
      </c>
      <c r="AR10" s="2"/>
      <c r="AS10" s="2"/>
      <c r="AT10" s="3">
        <f t="shared" si="13"/>
        <v>0</v>
      </c>
      <c r="AU10" s="2"/>
      <c r="AV10" s="2"/>
      <c r="AW10" s="3">
        <f t="shared" si="14"/>
        <v>0</v>
      </c>
      <c r="AX10" s="2">
        <v>6.4</v>
      </c>
      <c r="AY10" s="2"/>
      <c r="AZ10" s="3">
        <f t="shared" si="15"/>
        <v>2.6</v>
      </c>
      <c r="BA10" s="7">
        <v>5</v>
      </c>
      <c r="BB10" s="2">
        <v>8</v>
      </c>
      <c r="BC10" s="3">
        <f t="shared" si="16"/>
        <v>6.8</v>
      </c>
      <c r="BD10" s="2">
        <v>7.8</v>
      </c>
      <c r="BE10" s="2">
        <v>8.5</v>
      </c>
      <c r="BF10" s="3">
        <f t="shared" si="17"/>
        <v>8.1999999999999993</v>
      </c>
      <c r="BG10" s="11">
        <f t="shared" si="24"/>
        <v>2.6</v>
      </c>
      <c r="BH10" s="1" t="s">
        <v>84</v>
      </c>
      <c r="BI10" s="1" t="s">
        <v>88</v>
      </c>
      <c r="BJ10" s="2">
        <v>6.6</v>
      </c>
      <c r="BK10" s="2">
        <v>8</v>
      </c>
      <c r="BL10" s="3">
        <f t="shared" si="18"/>
        <v>7.4</v>
      </c>
      <c r="BM10" s="2">
        <v>5.6</v>
      </c>
      <c r="BN10" s="2">
        <v>8</v>
      </c>
      <c r="BO10" s="3">
        <f t="shared" si="19"/>
        <v>7</v>
      </c>
      <c r="BP10" s="2">
        <v>8.5</v>
      </c>
      <c r="BQ10" s="2">
        <v>6.5</v>
      </c>
      <c r="BR10" s="3">
        <f t="shared" si="20"/>
        <v>7.3</v>
      </c>
      <c r="BS10" s="2">
        <v>7.7</v>
      </c>
      <c r="BT10" s="2">
        <v>8.5</v>
      </c>
      <c r="BU10" s="3">
        <f t="shared" si="21"/>
        <v>8.1999999999999993</v>
      </c>
      <c r="BV10" s="2">
        <v>7.9</v>
      </c>
      <c r="BW10" s="2">
        <v>8</v>
      </c>
      <c r="BX10" s="3">
        <f t="shared" si="22"/>
        <v>8</v>
      </c>
      <c r="BY10" s="2"/>
      <c r="BZ10" s="2"/>
      <c r="CA10" s="3">
        <v>8.5</v>
      </c>
      <c r="CB10" s="22">
        <f t="shared" si="25"/>
        <v>7.7</v>
      </c>
      <c r="CC10" s="2">
        <f t="shared" si="26"/>
        <v>4.5</v>
      </c>
      <c r="CD10" s="2">
        <v>9</v>
      </c>
      <c r="CE10" s="2">
        <v>8.5</v>
      </c>
      <c r="CF10" s="2">
        <v>8</v>
      </c>
      <c r="CG10" s="1">
        <f t="shared" si="27"/>
        <v>6.3</v>
      </c>
      <c r="CH10" s="26" t="s">
        <v>105</v>
      </c>
      <c r="CI10" s="21">
        <v>37622</v>
      </c>
      <c r="CJ10" s="19" t="s">
        <v>106</v>
      </c>
      <c r="CK10" s="23">
        <v>69.599999999999994</v>
      </c>
      <c r="CL10" s="24" t="str">
        <f t="shared" si="28"/>
        <v>Trung bình Khá</v>
      </c>
      <c r="CM10" s="25"/>
      <c r="CO10" t="str">
        <f t="shared" si="29"/>
        <v>KĐT</v>
      </c>
      <c r="CQ10" t="s">
        <v>91</v>
      </c>
      <c r="CR10" t="str">
        <f t="shared" si="30"/>
        <v>Khôi</v>
      </c>
    </row>
    <row r="11" spans="1:96" ht="20.100000000000001" customHeight="1" x14ac:dyDescent="0.25">
      <c r="A11" s="1">
        <v>9</v>
      </c>
      <c r="B11" s="39" t="s">
        <v>135</v>
      </c>
      <c r="C11" s="40" t="s">
        <v>19</v>
      </c>
      <c r="D11" s="2">
        <v>0</v>
      </c>
      <c r="E11" s="30">
        <v>0</v>
      </c>
      <c r="F11" s="3">
        <f t="shared" si="0"/>
        <v>0</v>
      </c>
      <c r="G11" s="2">
        <v>1.3</v>
      </c>
      <c r="H11" s="2">
        <v>0</v>
      </c>
      <c r="I11" s="3">
        <f t="shared" si="1"/>
        <v>0.5</v>
      </c>
      <c r="J11" s="2"/>
      <c r="K11" s="2"/>
      <c r="L11" s="3">
        <f t="shared" si="2"/>
        <v>0</v>
      </c>
      <c r="M11" s="2"/>
      <c r="N11" s="2"/>
      <c r="O11" s="3">
        <f t="shared" si="3"/>
        <v>0</v>
      </c>
      <c r="P11" s="2">
        <v>6</v>
      </c>
      <c r="Q11" s="2">
        <v>0</v>
      </c>
      <c r="R11" s="3">
        <f t="shared" si="4"/>
        <v>2.4</v>
      </c>
      <c r="S11" s="2">
        <v>0</v>
      </c>
      <c r="T11" s="35">
        <v>0</v>
      </c>
      <c r="U11" s="3">
        <f t="shared" si="5"/>
        <v>0</v>
      </c>
      <c r="V11" s="2">
        <v>5.5</v>
      </c>
      <c r="W11" s="2">
        <v>9</v>
      </c>
      <c r="X11" s="3">
        <f t="shared" si="6"/>
        <v>7.6</v>
      </c>
      <c r="Y11" s="2"/>
      <c r="Z11" s="2"/>
      <c r="AA11" s="3">
        <f t="shared" ref="AA11:AA16" si="31">ROUND(Y11*0.4+Z11*0.6,1)</f>
        <v>0</v>
      </c>
      <c r="AB11" s="2"/>
      <c r="AC11" s="2"/>
      <c r="AD11" s="3">
        <f t="shared" ref="AD11:AD16" si="32">ROUND(AB11*0.4+AC11*0.6,1)</f>
        <v>0</v>
      </c>
      <c r="AE11" s="2"/>
      <c r="AF11" s="2"/>
      <c r="AG11" s="3">
        <f t="shared" ref="AG11:AG16" si="33">ROUND(AE11*0.4+AF11*0.6,1)</f>
        <v>0</v>
      </c>
      <c r="AH11" s="11">
        <f t="shared" ref="AH11:AH16" si="34">ROUND((F11*$F$2+I11*$I$2+L11*$L$2+O11*$O$2+$U$2*U11+$X$2*X11+$AD$2*AD11+AA11*$AA$2+AG11*$AG$2)/$AH$2,1)</f>
        <v>1.6</v>
      </c>
      <c r="AI11" s="2"/>
      <c r="AJ11" s="5" t="str">
        <f t="shared" si="10"/>
        <v>Yếu</v>
      </c>
      <c r="AK11" s="5"/>
      <c r="AL11" s="2"/>
      <c r="AM11" s="2"/>
      <c r="AN11" s="3">
        <f t="shared" ref="AN11:AN16" si="35">ROUND(AL11*0.4+AM11*0.6,1)</f>
        <v>0</v>
      </c>
      <c r="AO11" s="2"/>
      <c r="AP11" s="2"/>
      <c r="AQ11" s="3">
        <f t="shared" ref="AQ11:AQ16" si="36">ROUND(AO11*0.4+AP11*0.6,1)</f>
        <v>0</v>
      </c>
      <c r="AR11" s="2"/>
      <c r="AS11" s="2"/>
      <c r="AT11" s="3">
        <f t="shared" si="13"/>
        <v>0</v>
      </c>
      <c r="AU11" s="2"/>
      <c r="AV11" s="2"/>
      <c r="AW11" s="3">
        <f t="shared" si="14"/>
        <v>0</v>
      </c>
      <c r="AX11" s="2"/>
      <c r="AY11" s="2"/>
      <c r="AZ11" s="3"/>
      <c r="BA11" s="7"/>
      <c r="BB11" s="2"/>
      <c r="BC11" s="3"/>
      <c r="BD11" s="2"/>
      <c r="BE11" s="2"/>
      <c r="BF11" s="3"/>
      <c r="BG11" s="11"/>
      <c r="BH11" s="1"/>
      <c r="BI11" s="1"/>
      <c r="BJ11" s="2"/>
      <c r="BK11" s="2"/>
      <c r="BL11" s="3"/>
      <c r="BM11" s="2"/>
      <c r="BN11" s="2"/>
      <c r="BO11" s="3"/>
      <c r="BP11" s="2"/>
      <c r="BQ11" s="2"/>
      <c r="BR11" s="3"/>
      <c r="BS11" s="2"/>
      <c r="BT11" s="2"/>
      <c r="BU11" s="3"/>
      <c r="BV11" s="2"/>
      <c r="BW11" s="2"/>
      <c r="BX11" s="3"/>
      <c r="BY11" s="2"/>
      <c r="BZ11" s="2"/>
      <c r="CA11" s="3"/>
      <c r="CB11" s="22"/>
      <c r="CC11" s="2"/>
      <c r="CD11" s="2"/>
      <c r="CE11" s="2"/>
      <c r="CF11" s="2"/>
      <c r="CG11" s="1"/>
      <c r="CH11" s="26"/>
      <c r="CI11" s="21"/>
      <c r="CJ11" s="19"/>
      <c r="CK11" s="23"/>
      <c r="CL11" s="24"/>
      <c r="CM11" s="25"/>
    </row>
    <row r="12" spans="1:96" ht="20.100000000000001" customHeight="1" x14ac:dyDescent="0.25">
      <c r="A12" s="1">
        <v>10</v>
      </c>
      <c r="B12" s="39" t="s">
        <v>136</v>
      </c>
      <c r="C12" s="40" t="s">
        <v>19</v>
      </c>
      <c r="D12" s="2">
        <v>5.2</v>
      </c>
      <c r="E12" s="30">
        <v>8.5</v>
      </c>
      <c r="F12" s="3">
        <f t="shared" si="0"/>
        <v>7.2</v>
      </c>
      <c r="G12" s="2">
        <v>5.3</v>
      </c>
      <c r="H12" s="2">
        <v>5</v>
      </c>
      <c r="I12" s="3">
        <f t="shared" si="1"/>
        <v>5.0999999999999996</v>
      </c>
      <c r="J12" s="2"/>
      <c r="K12" s="2"/>
      <c r="L12" s="3">
        <f t="shared" si="2"/>
        <v>0</v>
      </c>
      <c r="M12" s="2"/>
      <c r="N12" s="2"/>
      <c r="O12" s="3">
        <f t="shared" si="3"/>
        <v>0</v>
      </c>
      <c r="P12" s="2">
        <v>5.7</v>
      </c>
      <c r="Q12" s="2">
        <v>6</v>
      </c>
      <c r="R12" s="3">
        <f t="shared" si="4"/>
        <v>5.9</v>
      </c>
      <c r="S12" s="2">
        <v>7.7</v>
      </c>
      <c r="T12" s="35">
        <v>6.3</v>
      </c>
      <c r="U12" s="3">
        <f t="shared" si="5"/>
        <v>6.9</v>
      </c>
      <c r="V12" s="2">
        <v>6.2</v>
      </c>
      <c r="W12" s="2">
        <v>6</v>
      </c>
      <c r="X12" s="3">
        <f t="shared" si="6"/>
        <v>6.1</v>
      </c>
      <c r="Y12" s="2"/>
      <c r="Z12" s="2"/>
      <c r="AA12" s="3">
        <f t="shared" si="31"/>
        <v>0</v>
      </c>
      <c r="AB12" s="2"/>
      <c r="AC12" s="2"/>
      <c r="AD12" s="3">
        <f t="shared" si="32"/>
        <v>0</v>
      </c>
      <c r="AE12" s="2"/>
      <c r="AF12" s="2"/>
      <c r="AG12" s="3">
        <f t="shared" si="33"/>
        <v>0</v>
      </c>
      <c r="AH12" s="11">
        <f t="shared" si="34"/>
        <v>4.3</v>
      </c>
      <c r="AI12" s="2"/>
      <c r="AJ12" s="5" t="str">
        <f t="shared" si="10"/>
        <v>Yếu</v>
      </c>
      <c r="AK12" s="5"/>
      <c r="AL12" s="2"/>
      <c r="AM12" s="2"/>
      <c r="AN12" s="3">
        <f t="shared" si="35"/>
        <v>0</v>
      </c>
      <c r="AO12" s="2"/>
      <c r="AP12" s="2"/>
      <c r="AQ12" s="3">
        <f t="shared" si="36"/>
        <v>0</v>
      </c>
      <c r="AR12" s="2"/>
      <c r="AS12" s="2"/>
      <c r="AT12" s="3">
        <f t="shared" si="13"/>
        <v>0</v>
      </c>
      <c r="AU12" s="2"/>
      <c r="AV12" s="2"/>
      <c r="AW12" s="3">
        <f t="shared" si="14"/>
        <v>0</v>
      </c>
      <c r="AX12" s="2"/>
      <c r="AY12" s="2"/>
      <c r="AZ12" s="3"/>
      <c r="BA12" s="7"/>
      <c r="BB12" s="2"/>
      <c r="BC12" s="3"/>
      <c r="BD12" s="2"/>
      <c r="BE12" s="2"/>
      <c r="BF12" s="3"/>
      <c r="BG12" s="11"/>
      <c r="BH12" s="1"/>
      <c r="BI12" s="1"/>
      <c r="BJ12" s="2"/>
      <c r="BK12" s="2"/>
      <c r="BL12" s="3"/>
      <c r="BM12" s="2"/>
      <c r="BN12" s="2"/>
      <c r="BO12" s="3"/>
      <c r="BP12" s="2"/>
      <c r="BQ12" s="2"/>
      <c r="BR12" s="3"/>
      <c r="BS12" s="2"/>
      <c r="BT12" s="2"/>
      <c r="BU12" s="3"/>
      <c r="BV12" s="2"/>
      <c r="BW12" s="2"/>
      <c r="BX12" s="3"/>
      <c r="BY12" s="2"/>
      <c r="BZ12" s="2"/>
      <c r="CA12" s="3"/>
      <c r="CB12" s="22"/>
      <c r="CC12" s="2"/>
      <c r="CD12" s="2"/>
      <c r="CE12" s="2"/>
      <c r="CF12" s="2"/>
      <c r="CG12" s="1"/>
      <c r="CH12" s="26"/>
      <c r="CI12" s="21"/>
      <c r="CJ12" s="19"/>
      <c r="CK12" s="23"/>
      <c r="CL12" s="24"/>
      <c r="CM12" s="25"/>
    </row>
    <row r="13" spans="1:96" ht="20.100000000000001" customHeight="1" x14ac:dyDescent="0.25">
      <c r="A13" s="1">
        <v>11</v>
      </c>
      <c r="B13" s="39" t="s">
        <v>137</v>
      </c>
      <c r="C13" s="40" t="s">
        <v>19</v>
      </c>
      <c r="D13" s="2">
        <v>8.1999999999999993</v>
      </c>
      <c r="E13" s="30">
        <v>9.3000000000000007</v>
      </c>
      <c r="F13" s="3">
        <f t="shared" si="0"/>
        <v>8.9</v>
      </c>
      <c r="G13" s="2">
        <v>8</v>
      </c>
      <c r="H13" s="2">
        <v>7</v>
      </c>
      <c r="I13" s="3">
        <f t="shared" si="1"/>
        <v>7.4</v>
      </c>
      <c r="J13" s="2"/>
      <c r="K13" s="2"/>
      <c r="L13" s="3">
        <f t="shared" si="2"/>
        <v>0</v>
      </c>
      <c r="M13" s="2"/>
      <c r="N13" s="2"/>
      <c r="O13" s="3">
        <f t="shared" si="3"/>
        <v>0</v>
      </c>
      <c r="P13" s="2">
        <v>6.3</v>
      </c>
      <c r="Q13" s="2">
        <v>6.8</v>
      </c>
      <c r="R13" s="3">
        <f t="shared" si="4"/>
        <v>6.6</v>
      </c>
      <c r="S13" s="2">
        <v>7.7</v>
      </c>
      <c r="T13" s="35">
        <v>5.3</v>
      </c>
      <c r="U13" s="3">
        <f t="shared" si="5"/>
        <v>6.3</v>
      </c>
      <c r="V13" s="2">
        <v>8</v>
      </c>
      <c r="W13" s="2">
        <v>7</v>
      </c>
      <c r="X13" s="3">
        <f t="shared" si="6"/>
        <v>7.4</v>
      </c>
      <c r="Y13" s="2"/>
      <c r="Z13" s="2"/>
      <c r="AA13" s="3">
        <f t="shared" si="31"/>
        <v>0</v>
      </c>
      <c r="AB13" s="2"/>
      <c r="AC13" s="2"/>
      <c r="AD13" s="3">
        <f t="shared" si="32"/>
        <v>0</v>
      </c>
      <c r="AE13" s="2"/>
      <c r="AF13" s="2"/>
      <c r="AG13" s="3">
        <f t="shared" si="33"/>
        <v>0</v>
      </c>
      <c r="AH13" s="11">
        <f t="shared" si="34"/>
        <v>5.0999999999999996</v>
      </c>
      <c r="AI13" s="2"/>
      <c r="AJ13" s="5" t="str">
        <f t="shared" si="10"/>
        <v>Yếu</v>
      </c>
      <c r="AK13" s="5"/>
      <c r="AL13" s="2"/>
      <c r="AM13" s="2"/>
      <c r="AN13" s="3">
        <f t="shared" si="35"/>
        <v>0</v>
      </c>
      <c r="AO13" s="2"/>
      <c r="AP13" s="2"/>
      <c r="AQ13" s="3">
        <f t="shared" si="36"/>
        <v>0</v>
      </c>
      <c r="AR13" s="2"/>
      <c r="AS13" s="2"/>
      <c r="AT13" s="3">
        <f t="shared" si="13"/>
        <v>0</v>
      </c>
      <c r="AU13" s="2"/>
      <c r="AV13" s="2"/>
      <c r="AW13" s="3">
        <f t="shared" si="14"/>
        <v>0</v>
      </c>
      <c r="AX13" s="2"/>
      <c r="AY13" s="2"/>
      <c r="AZ13" s="3"/>
      <c r="BA13" s="7"/>
      <c r="BB13" s="2"/>
      <c r="BC13" s="3"/>
      <c r="BD13" s="2"/>
      <c r="BE13" s="2"/>
      <c r="BF13" s="3"/>
      <c r="BG13" s="11"/>
      <c r="BH13" s="1"/>
      <c r="BI13" s="1"/>
      <c r="BJ13" s="2"/>
      <c r="BK13" s="2"/>
      <c r="BL13" s="3"/>
      <c r="BM13" s="2"/>
      <c r="BN13" s="2"/>
      <c r="BO13" s="3"/>
      <c r="BP13" s="2"/>
      <c r="BQ13" s="2"/>
      <c r="BR13" s="3"/>
      <c r="BS13" s="2"/>
      <c r="BT13" s="2"/>
      <c r="BU13" s="3"/>
      <c r="BV13" s="2"/>
      <c r="BW13" s="2"/>
      <c r="BX13" s="3"/>
      <c r="BY13" s="2"/>
      <c r="BZ13" s="2"/>
      <c r="CA13" s="3"/>
      <c r="CB13" s="22"/>
      <c r="CC13" s="2"/>
      <c r="CD13" s="2"/>
      <c r="CE13" s="2"/>
      <c r="CF13" s="2"/>
      <c r="CG13" s="1"/>
      <c r="CH13" s="26"/>
      <c r="CI13" s="21"/>
      <c r="CJ13" s="19"/>
      <c r="CK13" s="23"/>
      <c r="CL13" s="24"/>
      <c r="CM13" s="25"/>
    </row>
    <row r="14" spans="1:96" ht="20.100000000000001" customHeight="1" x14ac:dyDescent="0.25">
      <c r="A14" s="1">
        <v>12</v>
      </c>
      <c r="B14" s="39" t="s">
        <v>138</v>
      </c>
      <c r="C14" s="40" t="s">
        <v>139</v>
      </c>
      <c r="D14" s="2">
        <v>0</v>
      </c>
      <c r="E14" s="30">
        <v>0</v>
      </c>
      <c r="F14" s="3">
        <f t="shared" si="0"/>
        <v>0</v>
      </c>
      <c r="G14" s="2">
        <v>4</v>
      </c>
      <c r="H14" s="2">
        <v>0</v>
      </c>
      <c r="I14" s="3">
        <f t="shared" si="1"/>
        <v>1.6</v>
      </c>
      <c r="J14" s="2"/>
      <c r="K14" s="2"/>
      <c r="L14" s="3">
        <f t="shared" si="2"/>
        <v>0</v>
      </c>
      <c r="M14" s="2"/>
      <c r="N14" s="2"/>
      <c r="O14" s="3">
        <f t="shared" si="3"/>
        <v>0</v>
      </c>
      <c r="P14" s="2">
        <v>7</v>
      </c>
      <c r="Q14" s="2">
        <v>9</v>
      </c>
      <c r="R14" s="3">
        <f t="shared" si="4"/>
        <v>8.1999999999999993</v>
      </c>
      <c r="S14" s="2">
        <v>0</v>
      </c>
      <c r="T14" s="35">
        <v>0</v>
      </c>
      <c r="U14" s="3">
        <f t="shared" si="5"/>
        <v>0</v>
      </c>
      <c r="V14" s="2">
        <v>6.3</v>
      </c>
      <c r="W14" s="2">
        <v>6</v>
      </c>
      <c r="X14" s="3">
        <f t="shared" si="6"/>
        <v>6.1</v>
      </c>
      <c r="Y14" s="2"/>
      <c r="Z14" s="2"/>
      <c r="AA14" s="3">
        <f t="shared" si="31"/>
        <v>0</v>
      </c>
      <c r="AB14" s="2"/>
      <c r="AC14" s="2"/>
      <c r="AD14" s="3">
        <f t="shared" si="32"/>
        <v>0</v>
      </c>
      <c r="AE14" s="2"/>
      <c r="AF14" s="2"/>
      <c r="AG14" s="3">
        <f t="shared" si="33"/>
        <v>0</v>
      </c>
      <c r="AH14" s="11">
        <f t="shared" si="34"/>
        <v>1.4</v>
      </c>
      <c r="AI14" s="2"/>
      <c r="AJ14" s="5" t="str">
        <f t="shared" si="10"/>
        <v>Yếu</v>
      </c>
      <c r="AK14" s="5"/>
      <c r="AL14" s="2"/>
      <c r="AM14" s="2"/>
      <c r="AN14" s="3">
        <f t="shared" si="35"/>
        <v>0</v>
      </c>
      <c r="AO14" s="2"/>
      <c r="AP14" s="2"/>
      <c r="AQ14" s="3">
        <f t="shared" si="36"/>
        <v>0</v>
      </c>
      <c r="AR14" s="2"/>
      <c r="AS14" s="2"/>
      <c r="AT14" s="3">
        <f t="shared" si="13"/>
        <v>0</v>
      </c>
      <c r="AU14" s="2"/>
      <c r="AV14" s="2"/>
      <c r="AW14" s="3">
        <f t="shared" si="14"/>
        <v>0</v>
      </c>
      <c r="AX14" s="2"/>
      <c r="AY14" s="2"/>
      <c r="AZ14" s="3"/>
      <c r="BA14" s="7"/>
      <c r="BB14" s="2"/>
      <c r="BC14" s="3"/>
      <c r="BD14" s="2"/>
      <c r="BE14" s="2"/>
      <c r="BF14" s="3"/>
      <c r="BG14" s="11"/>
      <c r="BH14" s="1"/>
      <c r="BI14" s="1"/>
      <c r="BJ14" s="2"/>
      <c r="BK14" s="2"/>
      <c r="BL14" s="3"/>
      <c r="BM14" s="2"/>
      <c r="BN14" s="2"/>
      <c r="BO14" s="3"/>
      <c r="BP14" s="2"/>
      <c r="BQ14" s="2"/>
      <c r="BR14" s="3"/>
      <c r="BS14" s="2"/>
      <c r="BT14" s="2"/>
      <c r="BU14" s="3"/>
      <c r="BV14" s="2"/>
      <c r="BW14" s="2"/>
      <c r="BX14" s="3"/>
      <c r="BY14" s="2"/>
      <c r="BZ14" s="2"/>
      <c r="CA14" s="3"/>
      <c r="CB14" s="22"/>
      <c r="CC14" s="2"/>
      <c r="CD14" s="2"/>
      <c r="CE14" s="2"/>
      <c r="CF14" s="2"/>
      <c r="CG14" s="1"/>
      <c r="CH14" s="26"/>
      <c r="CI14" s="21"/>
      <c r="CJ14" s="19"/>
      <c r="CK14" s="23"/>
      <c r="CL14" s="24"/>
      <c r="CM14" s="25"/>
    </row>
    <row r="15" spans="1:96" ht="20.100000000000001" customHeight="1" x14ac:dyDescent="0.25">
      <c r="A15" s="1">
        <v>13</v>
      </c>
      <c r="B15" s="39" t="s">
        <v>140</v>
      </c>
      <c r="C15" s="40" t="s">
        <v>20</v>
      </c>
      <c r="D15" s="2">
        <v>0</v>
      </c>
      <c r="E15" s="30">
        <v>0</v>
      </c>
      <c r="F15" s="3">
        <f t="shared" si="0"/>
        <v>0</v>
      </c>
      <c r="G15" s="2">
        <v>3.3</v>
      </c>
      <c r="H15" s="2">
        <v>0</v>
      </c>
      <c r="I15" s="3">
        <f t="shared" si="1"/>
        <v>1.3</v>
      </c>
      <c r="J15" s="2"/>
      <c r="K15" s="2"/>
      <c r="L15" s="3">
        <f t="shared" si="2"/>
        <v>0</v>
      </c>
      <c r="M15" s="2"/>
      <c r="N15" s="2"/>
      <c r="O15" s="3">
        <f t="shared" si="3"/>
        <v>0</v>
      </c>
      <c r="P15" s="2">
        <v>6</v>
      </c>
      <c r="Q15" s="2">
        <v>6.5</v>
      </c>
      <c r="R15" s="3">
        <f t="shared" si="4"/>
        <v>6.3</v>
      </c>
      <c r="S15" s="2">
        <v>0</v>
      </c>
      <c r="T15" s="35">
        <v>0</v>
      </c>
      <c r="U15" s="3">
        <f t="shared" si="5"/>
        <v>0</v>
      </c>
      <c r="V15" s="2">
        <v>6.3</v>
      </c>
      <c r="W15" s="2" t="s">
        <v>157</v>
      </c>
      <c r="X15" s="3" t="e">
        <f t="shared" si="6"/>
        <v>#VALUE!</v>
      </c>
      <c r="Y15" s="2"/>
      <c r="Z15" s="2"/>
      <c r="AA15" s="3">
        <f t="shared" si="31"/>
        <v>0</v>
      </c>
      <c r="AB15" s="2"/>
      <c r="AC15" s="2"/>
      <c r="AD15" s="3">
        <f t="shared" si="32"/>
        <v>0</v>
      </c>
      <c r="AE15" s="2"/>
      <c r="AF15" s="2"/>
      <c r="AG15" s="3">
        <f t="shared" si="33"/>
        <v>0</v>
      </c>
      <c r="AH15" s="11" t="e">
        <f t="shared" si="34"/>
        <v>#VALUE!</v>
      </c>
      <c r="AI15" s="2"/>
      <c r="AJ15" s="5" t="str">
        <f t="shared" si="10"/>
        <v>Yếu</v>
      </c>
      <c r="AK15" s="5"/>
      <c r="AL15" s="2"/>
      <c r="AM15" s="2"/>
      <c r="AN15" s="3">
        <f t="shared" si="35"/>
        <v>0</v>
      </c>
      <c r="AO15" s="2"/>
      <c r="AP15" s="2"/>
      <c r="AQ15" s="3">
        <f t="shared" si="36"/>
        <v>0</v>
      </c>
      <c r="AR15" s="2"/>
      <c r="AS15" s="2"/>
      <c r="AT15" s="3">
        <f t="shared" si="13"/>
        <v>0</v>
      </c>
      <c r="AU15" s="2"/>
      <c r="AV15" s="2"/>
      <c r="AW15" s="3">
        <f t="shared" si="14"/>
        <v>0</v>
      </c>
      <c r="AX15" s="2"/>
      <c r="AY15" s="2"/>
      <c r="AZ15" s="3"/>
      <c r="BA15" s="7"/>
      <c r="BB15" s="2"/>
      <c r="BC15" s="3"/>
      <c r="BD15" s="2"/>
      <c r="BE15" s="2"/>
      <c r="BF15" s="3"/>
      <c r="BG15" s="11"/>
      <c r="BH15" s="1"/>
      <c r="BI15" s="1"/>
      <c r="BJ15" s="2"/>
      <c r="BK15" s="2"/>
      <c r="BL15" s="3"/>
      <c r="BM15" s="2"/>
      <c r="BN15" s="2"/>
      <c r="BO15" s="3"/>
      <c r="BP15" s="2"/>
      <c r="BQ15" s="2"/>
      <c r="BR15" s="3"/>
      <c r="BS15" s="2"/>
      <c r="BT15" s="2"/>
      <c r="BU15" s="3"/>
      <c r="BV15" s="2"/>
      <c r="BW15" s="2"/>
      <c r="BX15" s="3"/>
      <c r="BY15" s="2"/>
      <c r="BZ15" s="2"/>
      <c r="CA15" s="3"/>
      <c r="CB15" s="22"/>
      <c r="CC15" s="2"/>
      <c r="CD15" s="2"/>
      <c r="CE15" s="2"/>
      <c r="CF15" s="2"/>
      <c r="CG15" s="1"/>
      <c r="CH15" s="26"/>
      <c r="CI15" s="21"/>
      <c r="CJ15" s="19"/>
      <c r="CK15" s="23"/>
      <c r="CL15" s="24"/>
      <c r="CM15" s="25"/>
    </row>
    <row r="16" spans="1:96" ht="20.100000000000001" customHeight="1" x14ac:dyDescent="0.25">
      <c r="A16" s="1">
        <v>14</v>
      </c>
      <c r="B16" s="39" t="s">
        <v>141</v>
      </c>
      <c r="C16" s="40" t="s">
        <v>142</v>
      </c>
      <c r="D16" s="2">
        <v>4.2</v>
      </c>
      <c r="E16" s="30">
        <v>0</v>
      </c>
      <c r="F16" s="3">
        <f t="shared" si="0"/>
        <v>1.7</v>
      </c>
      <c r="G16" s="2">
        <v>3.3</v>
      </c>
      <c r="H16" s="2">
        <v>0</v>
      </c>
      <c r="I16" s="3">
        <f t="shared" si="1"/>
        <v>1.3</v>
      </c>
      <c r="J16" s="2"/>
      <c r="K16" s="2"/>
      <c r="L16" s="3">
        <f t="shared" si="2"/>
        <v>0</v>
      </c>
      <c r="M16" s="2"/>
      <c r="N16" s="2"/>
      <c r="O16" s="3">
        <f t="shared" si="3"/>
        <v>0</v>
      </c>
      <c r="P16" s="2">
        <v>6.3</v>
      </c>
      <c r="Q16" s="2">
        <v>8.8000000000000007</v>
      </c>
      <c r="R16" s="3">
        <f t="shared" si="4"/>
        <v>7.8</v>
      </c>
      <c r="S16" s="2">
        <v>8.3000000000000007</v>
      </c>
      <c r="T16" s="35">
        <v>5</v>
      </c>
      <c r="U16" s="3">
        <f t="shared" si="5"/>
        <v>6.3</v>
      </c>
      <c r="V16" s="2">
        <v>6.7</v>
      </c>
      <c r="W16" s="2">
        <v>7</v>
      </c>
      <c r="X16" s="3">
        <f t="shared" si="6"/>
        <v>6.9</v>
      </c>
      <c r="Y16" s="2"/>
      <c r="Z16" s="2"/>
      <c r="AA16" s="3">
        <f t="shared" si="31"/>
        <v>0</v>
      </c>
      <c r="AB16" s="2"/>
      <c r="AC16" s="2"/>
      <c r="AD16" s="3">
        <f t="shared" si="32"/>
        <v>0</v>
      </c>
      <c r="AE16" s="2"/>
      <c r="AF16" s="2"/>
      <c r="AG16" s="3">
        <f t="shared" si="33"/>
        <v>0</v>
      </c>
      <c r="AH16" s="11">
        <f t="shared" si="34"/>
        <v>2.7</v>
      </c>
      <c r="AI16" s="2"/>
      <c r="AJ16" s="5" t="str">
        <f t="shared" si="10"/>
        <v>Yếu</v>
      </c>
      <c r="AK16" s="5"/>
      <c r="AL16" s="2"/>
      <c r="AM16" s="2"/>
      <c r="AN16" s="3">
        <f t="shared" si="35"/>
        <v>0</v>
      </c>
      <c r="AO16" s="2"/>
      <c r="AP16" s="2"/>
      <c r="AQ16" s="3">
        <f t="shared" si="36"/>
        <v>0</v>
      </c>
      <c r="AR16" s="2"/>
      <c r="AS16" s="2"/>
      <c r="AT16" s="3">
        <f t="shared" si="13"/>
        <v>0</v>
      </c>
      <c r="AU16" s="2"/>
      <c r="AV16" s="2"/>
      <c r="AW16" s="3">
        <f t="shared" si="14"/>
        <v>0</v>
      </c>
      <c r="AX16" s="2"/>
      <c r="AY16" s="2"/>
      <c r="AZ16" s="3"/>
      <c r="BA16" s="7"/>
      <c r="BB16" s="2"/>
      <c r="BC16" s="3"/>
      <c r="BD16" s="2"/>
      <c r="BE16" s="2"/>
      <c r="BF16" s="3"/>
      <c r="BG16" s="11"/>
      <c r="BH16" s="1"/>
      <c r="BI16" s="1"/>
      <c r="BJ16" s="2"/>
      <c r="BK16" s="2"/>
      <c r="BL16" s="3"/>
      <c r="BM16" s="2"/>
      <c r="BN16" s="2"/>
      <c r="BO16" s="3"/>
      <c r="BP16" s="2"/>
      <c r="BQ16" s="2"/>
      <c r="BR16" s="3"/>
      <c r="BS16" s="2"/>
      <c r="BT16" s="2"/>
      <c r="BU16" s="3"/>
      <c r="BV16" s="2"/>
      <c r="BW16" s="2"/>
      <c r="BX16" s="3"/>
      <c r="BY16" s="2"/>
      <c r="BZ16" s="2"/>
      <c r="CA16" s="3"/>
      <c r="CB16" s="22"/>
      <c r="CC16" s="2"/>
      <c r="CD16" s="2"/>
      <c r="CE16" s="2"/>
      <c r="CF16" s="2"/>
      <c r="CG16" s="1"/>
      <c r="CH16" s="26"/>
      <c r="CI16" s="21"/>
      <c r="CJ16" s="19"/>
      <c r="CK16" s="23"/>
      <c r="CL16" s="24"/>
      <c r="CM16" s="25"/>
    </row>
    <row r="17" spans="1:96" ht="20.100000000000001" customHeight="1" x14ac:dyDescent="0.25">
      <c r="A17" s="1">
        <v>15</v>
      </c>
      <c r="B17" s="39" t="s">
        <v>143</v>
      </c>
      <c r="C17" s="40" t="s">
        <v>144</v>
      </c>
      <c r="D17" s="2">
        <v>7</v>
      </c>
      <c r="E17" s="30">
        <v>8.8000000000000007</v>
      </c>
      <c r="F17" s="3">
        <f t="shared" si="0"/>
        <v>8.1</v>
      </c>
      <c r="G17" s="2">
        <v>8.6999999999999993</v>
      </c>
      <c r="H17" s="2">
        <v>5</v>
      </c>
      <c r="I17" s="3">
        <f t="shared" si="1"/>
        <v>6.5</v>
      </c>
      <c r="J17" s="2"/>
      <c r="K17" s="2"/>
      <c r="L17" s="3">
        <f t="shared" si="2"/>
        <v>0</v>
      </c>
      <c r="M17" s="2"/>
      <c r="N17" s="2"/>
      <c r="O17" s="3">
        <f t="shared" si="3"/>
        <v>0</v>
      </c>
      <c r="P17" s="2">
        <v>7.3</v>
      </c>
      <c r="Q17" s="2">
        <v>7.8</v>
      </c>
      <c r="R17" s="3">
        <f t="shared" si="4"/>
        <v>7.6</v>
      </c>
      <c r="S17" s="2">
        <v>8.3000000000000007</v>
      </c>
      <c r="T17" s="35">
        <v>5.5</v>
      </c>
      <c r="U17" s="3">
        <f t="shared" si="5"/>
        <v>6.6</v>
      </c>
      <c r="V17" s="2">
        <v>9</v>
      </c>
      <c r="W17" s="2" t="s">
        <v>157</v>
      </c>
      <c r="X17" s="3" t="e">
        <f t="shared" si="6"/>
        <v>#VALUE!</v>
      </c>
      <c r="Y17" s="2"/>
      <c r="Z17" s="2"/>
      <c r="AA17" s="3">
        <f t="shared" si="7"/>
        <v>0</v>
      </c>
      <c r="AB17" s="2"/>
      <c r="AC17" s="7"/>
      <c r="AD17" s="3">
        <f t="shared" si="8"/>
        <v>0</v>
      </c>
      <c r="AE17" s="2"/>
      <c r="AF17" s="2"/>
      <c r="AG17" s="3">
        <f t="shared" si="9"/>
        <v>0</v>
      </c>
      <c r="AH17" s="11" t="e">
        <f t="shared" si="23"/>
        <v>#VALUE!</v>
      </c>
      <c r="AI17" s="2">
        <v>79</v>
      </c>
      <c r="AJ17" s="5" t="str">
        <f t="shared" si="10"/>
        <v>Khá</v>
      </c>
      <c r="AK17" s="5"/>
      <c r="AL17" s="2"/>
      <c r="AM17" s="2"/>
      <c r="AN17" s="3">
        <f t="shared" si="11"/>
        <v>0</v>
      </c>
      <c r="AO17" s="2"/>
      <c r="AP17" s="2"/>
      <c r="AQ17" s="3">
        <f t="shared" si="12"/>
        <v>0</v>
      </c>
      <c r="AR17" s="2"/>
      <c r="AS17" s="2"/>
      <c r="AT17" s="3">
        <f t="shared" si="13"/>
        <v>0</v>
      </c>
      <c r="AU17" s="2"/>
      <c r="AV17" s="2"/>
      <c r="AW17" s="3">
        <f t="shared" si="14"/>
        <v>0</v>
      </c>
      <c r="AX17" s="2">
        <v>7.6</v>
      </c>
      <c r="AY17" s="2"/>
      <c r="AZ17" s="3">
        <f t="shared" si="15"/>
        <v>3</v>
      </c>
      <c r="BA17" s="2">
        <v>6</v>
      </c>
      <c r="BB17" s="2">
        <v>5</v>
      </c>
      <c r="BC17" s="3">
        <f t="shared" si="16"/>
        <v>5.4</v>
      </c>
      <c r="BD17" s="2">
        <v>9</v>
      </c>
      <c r="BE17" s="2">
        <v>9.5</v>
      </c>
      <c r="BF17" s="3">
        <f t="shared" si="17"/>
        <v>9.3000000000000007</v>
      </c>
      <c r="BG17" s="11">
        <f t="shared" si="24"/>
        <v>2.7</v>
      </c>
      <c r="BH17" s="1" t="s">
        <v>85</v>
      </c>
      <c r="BI17" s="1" t="s">
        <v>85</v>
      </c>
      <c r="BJ17" s="2">
        <v>5.7</v>
      </c>
      <c r="BK17" s="2">
        <v>7</v>
      </c>
      <c r="BL17" s="3">
        <f t="shared" si="18"/>
        <v>6.5</v>
      </c>
      <c r="BM17" s="2">
        <v>8.3000000000000007</v>
      </c>
      <c r="BN17" s="2">
        <v>9.5</v>
      </c>
      <c r="BO17" s="3">
        <f t="shared" si="19"/>
        <v>9</v>
      </c>
      <c r="BP17" s="2">
        <v>8.6</v>
      </c>
      <c r="BQ17" s="2">
        <v>9</v>
      </c>
      <c r="BR17" s="3">
        <f t="shared" si="20"/>
        <v>8.8000000000000007</v>
      </c>
      <c r="BS17" s="2">
        <v>8.3000000000000007</v>
      </c>
      <c r="BT17" s="2">
        <v>8.5</v>
      </c>
      <c r="BU17" s="3">
        <f t="shared" si="21"/>
        <v>8.4</v>
      </c>
      <c r="BV17" s="2">
        <v>8.5</v>
      </c>
      <c r="BW17" s="2">
        <v>9</v>
      </c>
      <c r="BX17" s="3">
        <f t="shared" si="22"/>
        <v>8.8000000000000007</v>
      </c>
      <c r="BY17" s="2"/>
      <c r="BZ17" s="2"/>
      <c r="CA17" s="3">
        <v>9.5</v>
      </c>
      <c r="CB17" s="22">
        <f t="shared" si="25"/>
        <v>8.5</v>
      </c>
      <c r="CC17" s="2" t="e">
        <f t="shared" si="26"/>
        <v>#VALUE!</v>
      </c>
      <c r="CD17" s="2">
        <v>8.5</v>
      </c>
      <c r="CE17" s="2">
        <v>8</v>
      </c>
      <c r="CF17" s="2">
        <v>8.5</v>
      </c>
      <c r="CG17" s="1" t="e">
        <f>ROUND((CC17*3+CF17*2+CE17)/6,1)</f>
        <v>#VALUE!</v>
      </c>
      <c r="CH17" s="26" t="s">
        <v>107</v>
      </c>
      <c r="CI17" s="21">
        <v>37826</v>
      </c>
      <c r="CJ17" s="19" t="s">
        <v>108</v>
      </c>
      <c r="CK17" s="23">
        <v>76.2</v>
      </c>
      <c r="CL17" s="24" t="str">
        <f t="shared" si="28"/>
        <v>Khá</v>
      </c>
      <c r="CM17" s="25"/>
      <c r="CO17" t="e">
        <f t="shared" si="29"/>
        <v>#VALUE!</v>
      </c>
      <c r="CQ17" t="s">
        <v>91</v>
      </c>
      <c r="CR17" t="str">
        <f t="shared" si="30"/>
        <v>Quỳnh</v>
      </c>
    </row>
    <row r="18" spans="1:96" ht="20.100000000000001" customHeight="1" x14ac:dyDescent="0.25">
      <c r="A18" s="1">
        <v>16</v>
      </c>
      <c r="B18" s="39" t="s">
        <v>145</v>
      </c>
      <c r="C18" s="40" t="s">
        <v>146</v>
      </c>
      <c r="D18" s="2">
        <v>7</v>
      </c>
      <c r="E18" s="30">
        <v>8.8000000000000007</v>
      </c>
      <c r="F18" s="3">
        <f t="shared" si="0"/>
        <v>8.1</v>
      </c>
      <c r="G18" s="2">
        <v>6.7</v>
      </c>
      <c r="H18" s="2">
        <v>5</v>
      </c>
      <c r="I18" s="3">
        <f t="shared" si="1"/>
        <v>5.7</v>
      </c>
      <c r="J18" s="2"/>
      <c r="K18" s="2"/>
      <c r="L18" s="3">
        <f t="shared" si="2"/>
        <v>0</v>
      </c>
      <c r="M18" s="2"/>
      <c r="N18" s="2"/>
      <c r="O18" s="3">
        <f t="shared" si="3"/>
        <v>0</v>
      </c>
      <c r="P18" s="2">
        <v>5.7</v>
      </c>
      <c r="Q18" s="2">
        <v>6.5</v>
      </c>
      <c r="R18" s="3">
        <f t="shared" si="4"/>
        <v>6.2</v>
      </c>
      <c r="S18" s="2">
        <v>7.7</v>
      </c>
      <c r="T18" s="35">
        <v>3.8</v>
      </c>
      <c r="U18" s="3">
        <f t="shared" si="5"/>
        <v>5.4</v>
      </c>
      <c r="V18" s="2">
        <v>6.5</v>
      </c>
      <c r="W18" s="2">
        <v>7</v>
      </c>
      <c r="X18" s="3">
        <f t="shared" si="6"/>
        <v>6.8</v>
      </c>
      <c r="Y18" s="2"/>
      <c r="Z18" s="7"/>
      <c r="AA18" s="3">
        <f t="shared" si="7"/>
        <v>0</v>
      </c>
      <c r="AB18" s="2"/>
      <c r="AC18" s="7"/>
      <c r="AD18" s="3">
        <f t="shared" si="8"/>
        <v>0</v>
      </c>
      <c r="AE18" s="2"/>
      <c r="AF18" s="2"/>
      <c r="AG18" s="3">
        <f t="shared" si="9"/>
        <v>0</v>
      </c>
      <c r="AH18" s="11">
        <f t="shared" si="23"/>
        <v>4.5</v>
      </c>
      <c r="AI18" s="2">
        <v>61</v>
      </c>
      <c r="AJ18" s="5" t="str">
        <f t="shared" si="10"/>
        <v>TB Khá</v>
      </c>
      <c r="AK18" s="5"/>
      <c r="AL18" s="2"/>
      <c r="AM18" s="2"/>
      <c r="AN18" s="3">
        <f t="shared" si="11"/>
        <v>0</v>
      </c>
      <c r="AO18" s="2"/>
      <c r="AP18" s="2"/>
      <c r="AQ18" s="3">
        <f t="shared" si="12"/>
        <v>0</v>
      </c>
      <c r="AR18" s="2"/>
      <c r="AS18" s="2"/>
      <c r="AT18" s="3">
        <f t="shared" si="13"/>
        <v>0</v>
      </c>
      <c r="AU18" s="2"/>
      <c r="AV18" s="2"/>
      <c r="AW18" s="3">
        <f t="shared" si="14"/>
        <v>0</v>
      </c>
      <c r="AX18" s="2">
        <v>5.2</v>
      </c>
      <c r="AY18" s="2"/>
      <c r="AZ18" s="3">
        <f t="shared" si="15"/>
        <v>2.1</v>
      </c>
      <c r="BA18" s="2">
        <v>5.4</v>
      </c>
      <c r="BB18" s="2">
        <v>5</v>
      </c>
      <c r="BC18" s="3">
        <f t="shared" si="16"/>
        <v>5.2</v>
      </c>
      <c r="BD18" s="2">
        <v>8.1999999999999993</v>
      </c>
      <c r="BE18" s="2">
        <v>9</v>
      </c>
      <c r="BF18" s="3">
        <f t="shared" si="17"/>
        <v>8.6999999999999993</v>
      </c>
      <c r="BG18" s="11">
        <f t="shared" si="24"/>
        <v>2.6</v>
      </c>
      <c r="BH18" s="1" t="s">
        <v>84</v>
      </c>
      <c r="BI18" s="1" t="s">
        <v>88</v>
      </c>
      <c r="BJ18" s="2">
        <v>5.9</v>
      </c>
      <c r="BK18" s="2">
        <v>8</v>
      </c>
      <c r="BL18" s="3">
        <f t="shared" si="18"/>
        <v>7.2</v>
      </c>
      <c r="BM18" s="2">
        <v>7</v>
      </c>
      <c r="BN18" s="2">
        <v>9.5</v>
      </c>
      <c r="BO18" s="3">
        <f t="shared" si="19"/>
        <v>8.5</v>
      </c>
      <c r="BP18" s="2">
        <v>8.6</v>
      </c>
      <c r="BQ18" s="2">
        <v>8</v>
      </c>
      <c r="BR18" s="3">
        <f t="shared" si="20"/>
        <v>8.1999999999999993</v>
      </c>
      <c r="BS18" s="2">
        <v>8.6999999999999993</v>
      </c>
      <c r="BT18" s="2">
        <v>6</v>
      </c>
      <c r="BU18" s="3">
        <f t="shared" si="21"/>
        <v>7.1</v>
      </c>
      <c r="BV18" s="2">
        <v>8.3000000000000007</v>
      </c>
      <c r="BW18" s="2">
        <v>9</v>
      </c>
      <c r="BX18" s="3">
        <f t="shared" si="22"/>
        <v>8.6999999999999993</v>
      </c>
      <c r="BY18" s="2"/>
      <c r="BZ18" s="2"/>
      <c r="CA18" s="3">
        <v>9.3000000000000007</v>
      </c>
      <c r="CB18" s="22">
        <f t="shared" si="25"/>
        <v>8.3000000000000007</v>
      </c>
      <c r="CC18" s="2">
        <f t="shared" si="26"/>
        <v>5.4</v>
      </c>
      <c r="CD18" s="2">
        <v>8.5</v>
      </c>
      <c r="CE18" s="2">
        <v>8.5</v>
      </c>
      <c r="CF18" s="2">
        <v>8.5</v>
      </c>
      <c r="CG18" s="1">
        <f t="shared" si="27"/>
        <v>7</v>
      </c>
      <c r="CH18" s="26" t="s">
        <v>109</v>
      </c>
      <c r="CI18" s="21">
        <v>37706</v>
      </c>
      <c r="CJ18" s="19" t="s">
        <v>101</v>
      </c>
      <c r="CK18" s="23">
        <v>70</v>
      </c>
      <c r="CL18" s="24" t="str">
        <f t="shared" si="28"/>
        <v>Khá</v>
      </c>
      <c r="CM18" s="25"/>
      <c r="CO18" t="str">
        <f t="shared" si="29"/>
        <v>KĐT</v>
      </c>
      <c r="CQ18" t="s">
        <v>91</v>
      </c>
      <c r="CR18" t="str">
        <f t="shared" si="30"/>
        <v>Tú</v>
      </c>
    </row>
    <row r="19" spans="1:96" ht="20.100000000000001" customHeight="1" x14ac:dyDescent="0.25">
      <c r="A19" s="1">
        <v>17</v>
      </c>
      <c r="B19" s="39" t="s">
        <v>147</v>
      </c>
      <c r="C19" s="40" t="s">
        <v>148</v>
      </c>
      <c r="D19" s="2">
        <v>0</v>
      </c>
      <c r="E19" s="30">
        <v>0</v>
      </c>
      <c r="F19" s="3">
        <f t="shared" si="0"/>
        <v>0</v>
      </c>
      <c r="G19" s="2">
        <v>6.7</v>
      </c>
      <c r="H19" s="2">
        <v>6</v>
      </c>
      <c r="I19" s="3">
        <f t="shared" si="1"/>
        <v>6.3</v>
      </c>
      <c r="J19" s="2"/>
      <c r="K19" s="2"/>
      <c r="L19" s="3">
        <f t="shared" si="2"/>
        <v>0</v>
      </c>
      <c r="M19" s="2"/>
      <c r="N19" s="2"/>
      <c r="O19" s="3">
        <f t="shared" si="3"/>
        <v>0</v>
      </c>
      <c r="P19" s="2">
        <v>5.7</v>
      </c>
      <c r="Q19" s="2">
        <v>9.5</v>
      </c>
      <c r="R19" s="3">
        <f t="shared" si="4"/>
        <v>8</v>
      </c>
      <c r="S19" s="2">
        <v>7.7</v>
      </c>
      <c r="T19" s="35">
        <v>6</v>
      </c>
      <c r="U19" s="3">
        <f t="shared" si="5"/>
        <v>6.7</v>
      </c>
      <c r="V19" s="2">
        <v>6.3</v>
      </c>
      <c r="W19" s="2">
        <v>6</v>
      </c>
      <c r="X19" s="3">
        <f t="shared" si="6"/>
        <v>6.1</v>
      </c>
      <c r="Y19" s="2"/>
      <c r="Z19" s="7"/>
      <c r="AA19" s="3">
        <f t="shared" si="7"/>
        <v>0</v>
      </c>
      <c r="AB19" s="2"/>
      <c r="AC19" s="7"/>
      <c r="AD19" s="3">
        <f t="shared" si="8"/>
        <v>0</v>
      </c>
      <c r="AE19" s="2"/>
      <c r="AF19" s="7"/>
      <c r="AG19" s="3">
        <f t="shared" si="9"/>
        <v>0</v>
      </c>
      <c r="AH19" s="11">
        <f t="shared" si="23"/>
        <v>3</v>
      </c>
      <c r="AI19" s="2">
        <v>73</v>
      </c>
      <c r="AJ19" s="5" t="str">
        <f t="shared" si="10"/>
        <v>Khá</v>
      </c>
      <c r="AK19" s="5"/>
      <c r="AL19" s="2"/>
      <c r="AM19" s="2"/>
      <c r="AN19" s="3">
        <f t="shared" si="11"/>
        <v>0</v>
      </c>
      <c r="AO19" s="2"/>
      <c r="AP19" s="2"/>
      <c r="AQ19" s="3">
        <f t="shared" si="12"/>
        <v>0</v>
      </c>
      <c r="AR19" s="2"/>
      <c r="AS19" s="2"/>
      <c r="AT19" s="3">
        <f t="shared" si="13"/>
        <v>0</v>
      </c>
      <c r="AU19" s="2"/>
      <c r="AV19" s="2"/>
      <c r="AW19" s="3">
        <f t="shared" si="14"/>
        <v>0</v>
      </c>
      <c r="AX19" s="2">
        <v>6.2</v>
      </c>
      <c r="AY19" s="2"/>
      <c r="AZ19" s="3">
        <f t="shared" si="15"/>
        <v>2.5</v>
      </c>
      <c r="BA19" s="7">
        <v>5</v>
      </c>
      <c r="BB19" s="2">
        <v>6.5</v>
      </c>
      <c r="BC19" s="3">
        <f t="shared" si="16"/>
        <v>5.9</v>
      </c>
      <c r="BD19" s="2">
        <v>7.3</v>
      </c>
      <c r="BE19" s="2">
        <v>8.5</v>
      </c>
      <c r="BF19" s="3">
        <f t="shared" si="17"/>
        <v>8</v>
      </c>
      <c r="BG19" s="11">
        <f t="shared" si="24"/>
        <v>2.5</v>
      </c>
      <c r="BH19" s="1" t="s">
        <v>84</v>
      </c>
      <c r="BI19" s="1" t="s">
        <v>88</v>
      </c>
      <c r="BJ19" s="2">
        <v>6.2</v>
      </c>
      <c r="BK19" s="2">
        <v>8</v>
      </c>
      <c r="BL19" s="3">
        <f t="shared" si="18"/>
        <v>7.3</v>
      </c>
      <c r="BM19" s="2">
        <v>5.4</v>
      </c>
      <c r="BN19" s="2">
        <v>8.5</v>
      </c>
      <c r="BO19" s="3">
        <f t="shared" si="19"/>
        <v>7.3</v>
      </c>
      <c r="BP19" s="2">
        <v>7.9</v>
      </c>
      <c r="BQ19" s="7">
        <v>3</v>
      </c>
      <c r="BR19" s="3">
        <f t="shared" si="20"/>
        <v>5</v>
      </c>
      <c r="BS19" s="2">
        <v>7.1</v>
      </c>
      <c r="BT19" s="2">
        <v>6</v>
      </c>
      <c r="BU19" s="3">
        <f t="shared" si="21"/>
        <v>6.4</v>
      </c>
      <c r="BV19" s="2">
        <v>7.7</v>
      </c>
      <c r="BW19" s="2">
        <v>8</v>
      </c>
      <c r="BX19" s="3">
        <f t="shared" si="22"/>
        <v>7.9</v>
      </c>
      <c r="BY19" s="2"/>
      <c r="BZ19" s="2"/>
      <c r="CA19" s="3">
        <v>8.3000000000000007</v>
      </c>
      <c r="CB19" s="22">
        <f t="shared" si="25"/>
        <v>7.2</v>
      </c>
      <c r="CC19" s="2">
        <f t="shared" si="26"/>
        <v>4.5</v>
      </c>
      <c r="CD19" s="2">
        <v>5.5</v>
      </c>
      <c r="CE19" s="2">
        <v>8.5</v>
      </c>
      <c r="CF19" s="2">
        <v>7.5</v>
      </c>
      <c r="CG19" s="1">
        <f t="shared" si="27"/>
        <v>6.2</v>
      </c>
      <c r="CH19" s="26" t="s">
        <v>110</v>
      </c>
      <c r="CI19" s="21">
        <v>37928</v>
      </c>
      <c r="CJ19" s="19" t="s">
        <v>101</v>
      </c>
      <c r="CK19" s="23">
        <v>70</v>
      </c>
      <c r="CL19" s="24" t="str">
        <f t="shared" si="28"/>
        <v>Khá</v>
      </c>
      <c r="CM19" s="25"/>
      <c r="CO19" t="str">
        <f t="shared" si="29"/>
        <v>KĐT</v>
      </c>
      <c r="CQ19" t="s">
        <v>91</v>
      </c>
      <c r="CR19" t="str">
        <f t="shared" si="30"/>
        <v>Tuyền</v>
      </c>
    </row>
    <row r="20" spans="1:96" ht="20.100000000000001" customHeight="1" x14ac:dyDescent="0.25">
      <c r="A20" s="1">
        <v>18</v>
      </c>
      <c r="B20" s="39" t="s">
        <v>149</v>
      </c>
      <c r="C20" s="40" t="s">
        <v>150</v>
      </c>
      <c r="D20" s="2">
        <v>7.8</v>
      </c>
      <c r="E20" s="30">
        <v>8.8000000000000007</v>
      </c>
      <c r="F20" s="3">
        <f t="shared" si="0"/>
        <v>8.4</v>
      </c>
      <c r="G20" s="2">
        <v>10</v>
      </c>
      <c r="H20" s="2">
        <v>9</v>
      </c>
      <c r="I20" s="3">
        <f t="shared" si="1"/>
        <v>9.4</v>
      </c>
      <c r="J20" s="2"/>
      <c r="K20" s="2"/>
      <c r="L20" s="3">
        <f t="shared" si="2"/>
        <v>0</v>
      </c>
      <c r="M20" s="2"/>
      <c r="N20" s="2"/>
      <c r="O20" s="3">
        <f t="shared" si="3"/>
        <v>0</v>
      </c>
      <c r="P20" s="2">
        <v>8</v>
      </c>
      <c r="Q20" s="2">
        <v>8.3000000000000007</v>
      </c>
      <c r="R20" s="3">
        <f t="shared" si="4"/>
        <v>8.1999999999999993</v>
      </c>
      <c r="S20" s="2">
        <v>8.3000000000000007</v>
      </c>
      <c r="T20" s="35">
        <v>4</v>
      </c>
      <c r="U20" s="3">
        <f t="shared" si="5"/>
        <v>5.7</v>
      </c>
      <c r="V20" s="2">
        <v>9.3000000000000007</v>
      </c>
      <c r="W20" s="2">
        <v>7</v>
      </c>
      <c r="X20" s="3">
        <f t="shared" si="6"/>
        <v>7.9</v>
      </c>
      <c r="Y20" s="2"/>
      <c r="Z20" s="2"/>
      <c r="AA20" s="3">
        <f t="shared" si="7"/>
        <v>0</v>
      </c>
      <c r="AB20" s="2"/>
      <c r="AC20" s="2"/>
      <c r="AD20" s="3">
        <f t="shared" si="8"/>
        <v>0</v>
      </c>
      <c r="AE20" s="2"/>
      <c r="AF20" s="2"/>
      <c r="AG20" s="3">
        <f t="shared" si="9"/>
        <v>0</v>
      </c>
      <c r="AH20" s="11">
        <f t="shared" si="23"/>
        <v>5.3</v>
      </c>
      <c r="AI20" s="2">
        <v>55</v>
      </c>
      <c r="AJ20" s="5" t="str">
        <f t="shared" si="10"/>
        <v>Trung bình</v>
      </c>
      <c r="AK20" s="5"/>
      <c r="AL20" s="2"/>
      <c r="AM20" s="2"/>
      <c r="AN20" s="3">
        <f t="shared" si="11"/>
        <v>0</v>
      </c>
      <c r="AO20" s="2"/>
      <c r="AP20" s="2"/>
      <c r="AQ20" s="3">
        <f t="shared" si="12"/>
        <v>0</v>
      </c>
      <c r="AR20" s="2"/>
      <c r="AS20" s="2"/>
      <c r="AT20" s="3">
        <f t="shared" si="13"/>
        <v>0</v>
      </c>
      <c r="AU20" s="2"/>
      <c r="AV20" s="2"/>
      <c r="AW20" s="3">
        <f t="shared" si="14"/>
        <v>0</v>
      </c>
      <c r="AX20" s="2">
        <v>5</v>
      </c>
      <c r="AY20" s="2"/>
      <c r="AZ20" s="3">
        <f t="shared" si="15"/>
        <v>2</v>
      </c>
      <c r="BA20" s="2">
        <v>5</v>
      </c>
      <c r="BB20" s="2">
        <v>0</v>
      </c>
      <c r="BC20" s="3">
        <f t="shared" si="16"/>
        <v>2</v>
      </c>
      <c r="BD20" s="2">
        <v>1.4</v>
      </c>
      <c r="BE20" s="2">
        <v>0</v>
      </c>
      <c r="BF20" s="3">
        <f t="shared" si="17"/>
        <v>0.6</v>
      </c>
      <c r="BG20" s="11">
        <f t="shared" si="24"/>
        <v>0.3</v>
      </c>
      <c r="BH20" s="1" t="s">
        <v>86</v>
      </c>
      <c r="BI20" s="1"/>
      <c r="BJ20" s="2">
        <v>5</v>
      </c>
      <c r="BK20" s="2"/>
      <c r="BL20" s="3">
        <f t="shared" si="18"/>
        <v>2</v>
      </c>
      <c r="BM20" s="2">
        <v>0</v>
      </c>
      <c r="BN20" s="2">
        <v>0</v>
      </c>
      <c r="BO20" s="3">
        <f t="shared" si="19"/>
        <v>0</v>
      </c>
      <c r="BP20" s="2">
        <v>7.6</v>
      </c>
      <c r="BQ20" s="2">
        <v>0</v>
      </c>
      <c r="BR20" s="3">
        <f t="shared" si="20"/>
        <v>3</v>
      </c>
      <c r="BS20" s="2">
        <v>5</v>
      </c>
      <c r="BT20" s="2">
        <v>0</v>
      </c>
      <c r="BU20" s="3">
        <f t="shared" si="21"/>
        <v>2</v>
      </c>
      <c r="BV20" s="2">
        <v>0</v>
      </c>
      <c r="BW20" s="2"/>
      <c r="BX20" s="3">
        <f t="shared" si="22"/>
        <v>0</v>
      </c>
      <c r="BY20" s="2"/>
      <c r="BZ20" s="2"/>
      <c r="CA20" s="3">
        <f t="shared" ref="CA20:CA24" si="37">ROUND(BY20*0.4+BZ20*0.6,1)</f>
        <v>0</v>
      </c>
      <c r="CB20" s="22">
        <f t="shared" si="25"/>
        <v>1</v>
      </c>
      <c r="CC20" s="2">
        <f t="shared" si="26"/>
        <v>1.7</v>
      </c>
      <c r="CD20" s="2">
        <v>8</v>
      </c>
      <c r="CE20" s="2">
        <v>0</v>
      </c>
      <c r="CF20" s="2">
        <v>0</v>
      </c>
      <c r="CG20" s="1">
        <f t="shared" si="27"/>
        <v>0.9</v>
      </c>
      <c r="CH20" s="20" t="s">
        <v>111</v>
      </c>
      <c r="CI20" s="21">
        <v>37299</v>
      </c>
      <c r="CJ20" s="19" t="s">
        <v>112</v>
      </c>
      <c r="CK20" s="23">
        <v>56.2</v>
      </c>
      <c r="CL20" s="24" t="str">
        <f t="shared" si="28"/>
        <v>Trung bình</v>
      </c>
      <c r="CM20" s="25"/>
      <c r="CO20" t="str">
        <f t="shared" si="29"/>
        <v>KĐT</v>
      </c>
    </row>
    <row r="21" spans="1:96" ht="20.100000000000001" customHeight="1" x14ac:dyDescent="0.25">
      <c r="A21" s="1">
        <v>19</v>
      </c>
      <c r="B21" s="39" t="s">
        <v>151</v>
      </c>
      <c r="C21" s="40" t="s">
        <v>152</v>
      </c>
      <c r="D21" s="2">
        <v>7.8</v>
      </c>
      <c r="E21" s="30">
        <v>8.8000000000000007</v>
      </c>
      <c r="F21" s="3">
        <f t="shared" si="0"/>
        <v>8.4</v>
      </c>
      <c r="G21" s="2">
        <v>5</v>
      </c>
      <c r="H21" s="32">
        <v>2</v>
      </c>
      <c r="I21" s="3">
        <f t="shared" si="1"/>
        <v>3.2</v>
      </c>
      <c r="J21" s="2"/>
      <c r="K21" s="2"/>
      <c r="L21" s="3">
        <f t="shared" si="2"/>
        <v>0</v>
      </c>
      <c r="M21" s="2"/>
      <c r="N21" s="2"/>
      <c r="O21" s="3">
        <f t="shared" si="3"/>
        <v>0</v>
      </c>
      <c r="P21" s="2">
        <v>5.7</v>
      </c>
      <c r="Q21" s="2">
        <v>6.8</v>
      </c>
      <c r="R21" s="3">
        <f t="shared" si="4"/>
        <v>6.4</v>
      </c>
      <c r="S21" s="2">
        <v>7.7</v>
      </c>
      <c r="T21" s="35">
        <v>8.3000000000000007</v>
      </c>
      <c r="U21" s="3">
        <f t="shared" si="5"/>
        <v>8.1</v>
      </c>
      <c r="V21" s="2">
        <v>5.2</v>
      </c>
      <c r="W21" s="2">
        <v>6</v>
      </c>
      <c r="X21" s="3">
        <f t="shared" si="6"/>
        <v>5.7</v>
      </c>
      <c r="Y21" s="2"/>
      <c r="Z21" s="2"/>
      <c r="AA21" s="3">
        <f t="shared" si="7"/>
        <v>0</v>
      </c>
      <c r="AB21" s="2"/>
      <c r="AC21" s="7"/>
      <c r="AD21" s="3">
        <f t="shared" si="8"/>
        <v>0</v>
      </c>
      <c r="AE21" s="2"/>
      <c r="AF21" s="7"/>
      <c r="AG21" s="3">
        <f t="shared" si="9"/>
        <v>0</v>
      </c>
      <c r="AH21" s="11">
        <f t="shared" si="23"/>
        <v>4.3</v>
      </c>
      <c r="AI21" s="2">
        <v>72</v>
      </c>
      <c r="AJ21" s="5" t="str">
        <f t="shared" si="10"/>
        <v>Khá</v>
      </c>
      <c r="AK21" s="5"/>
      <c r="AL21" s="2"/>
      <c r="AM21" s="7"/>
      <c r="AN21" s="3">
        <f t="shared" si="11"/>
        <v>0</v>
      </c>
      <c r="AO21" s="2"/>
      <c r="AP21" s="2"/>
      <c r="AQ21" s="3">
        <f t="shared" si="12"/>
        <v>0</v>
      </c>
      <c r="AR21" s="2"/>
      <c r="AS21" s="2"/>
      <c r="AT21" s="3">
        <f t="shared" si="13"/>
        <v>0</v>
      </c>
      <c r="AU21" s="2"/>
      <c r="AV21" s="7"/>
      <c r="AW21" s="3">
        <f t="shared" si="14"/>
        <v>0</v>
      </c>
      <c r="AX21" s="2">
        <v>5</v>
      </c>
      <c r="AY21" s="2"/>
      <c r="AZ21" s="3">
        <f t="shared" si="15"/>
        <v>2</v>
      </c>
      <c r="BA21" s="7">
        <v>5</v>
      </c>
      <c r="BB21" s="2">
        <v>8</v>
      </c>
      <c r="BC21" s="3">
        <f t="shared" si="16"/>
        <v>6.8</v>
      </c>
      <c r="BD21" s="27">
        <v>6.4</v>
      </c>
      <c r="BE21" s="27">
        <v>5.5</v>
      </c>
      <c r="BF21" s="3">
        <f t="shared" si="17"/>
        <v>5.9</v>
      </c>
      <c r="BG21" s="11">
        <f t="shared" si="24"/>
        <v>2.1</v>
      </c>
      <c r="BH21" s="1" t="s">
        <v>84</v>
      </c>
      <c r="BI21" s="1"/>
      <c r="BJ21" s="2">
        <v>5</v>
      </c>
      <c r="BK21" s="2">
        <v>8</v>
      </c>
      <c r="BL21" s="3">
        <f t="shared" si="18"/>
        <v>6.8</v>
      </c>
      <c r="BM21" s="2">
        <v>5.3</v>
      </c>
      <c r="BN21" s="2">
        <v>8</v>
      </c>
      <c r="BO21" s="3">
        <f t="shared" si="19"/>
        <v>6.9</v>
      </c>
      <c r="BP21" s="2">
        <v>8</v>
      </c>
      <c r="BQ21" s="2">
        <v>6</v>
      </c>
      <c r="BR21" s="3">
        <f t="shared" si="20"/>
        <v>6.8</v>
      </c>
      <c r="BS21" s="2">
        <v>6.3</v>
      </c>
      <c r="BT21" s="2">
        <v>6.5</v>
      </c>
      <c r="BU21" s="3">
        <f t="shared" si="21"/>
        <v>6.4</v>
      </c>
      <c r="BV21" s="2">
        <v>6.7</v>
      </c>
      <c r="BW21" s="2">
        <v>7</v>
      </c>
      <c r="BX21" s="3">
        <f t="shared" si="22"/>
        <v>6.9</v>
      </c>
      <c r="BY21" s="2"/>
      <c r="BZ21" s="2"/>
      <c r="CA21" s="3">
        <v>7.8</v>
      </c>
      <c r="CB21" s="22">
        <f t="shared" si="25"/>
        <v>7.1</v>
      </c>
      <c r="CC21" s="2">
        <f t="shared" si="26"/>
        <v>4.5999999999999996</v>
      </c>
      <c r="CD21" s="2">
        <v>6</v>
      </c>
      <c r="CE21" s="2">
        <v>7.5</v>
      </c>
      <c r="CF21" s="2">
        <v>7</v>
      </c>
      <c r="CG21" s="1">
        <f t="shared" si="27"/>
        <v>5.9</v>
      </c>
      <c r="CH21" s="29" t="s">
        <v>113</v>
      </c>
      <c r="CI21" s="21">
        <v>37802</v>
      </c>
      <c r="CJ21" s="19" t="s">
        <v>101</v>
      </c>
      <c r="CK21" s="23">
        <v>70</v>
      </c>
      <c r="CL21" s="24" t="str">
        <f t="shared" si="28"/>
        <v>Khá</v>
      </c>
      <c r="CM21" s="25"/>
      <c r="CO21" t="str">
        <f t="shared" si="29"/>
        <v>KĐT</v>
      </c>
    </row>
    <row r="22" spans="1:96" ht="20.100000000000001" customHeight="1" x14ac:dyDescent="0.25">
      <c r="A22" s="1">
        <v>20</v>
      </c>
      <c r="B22" s="39" t="s">
        <v>153</v>
      </c>
      <c r="C22" s="40" t="s">
        <v>154</v>
      </c>
      <c r="D22" s="2">
        <v>7.8</v>
      </c>
      <c r="E22" s="30">
        <v>6.5</v>
      </c>
      <c r="F22" s="3">
        <f t="shared" si="0"/>
        <v>7</v>
      </c>
      <c r="G22" s="2">
        <v>8</v>
      </c>
      <c r="H22" s="32">
        <v>5</v>
      </c>
      <c r="I22" s="3">
        <f t="shared" si="1"/>
        <v>6.2</v>
      </c>
      <c r="J22" s="2"/>
      <c r="K22" s="2"/>
      <c r="L22" s="3">
        <f t="shared" si="2"/>
        <v>0</v>
      </c>
      <c r="M22" s="2"/>
      <c r="N22" s="2"/>
      <c r="O22" s="3">
        <f t="shared" si="3"/>
        <v>0</v>
      </c>
      <c r="P22" s="2">
        <v>5.3</v>
      </c>
      <c r="Q22" s="2">
        <v>6.8</v>
      </c>
      <c r="R22" s="3">
        <f t="shared" si="4"/>
        <v>6.2</v>
      </c>
      <c r="S22" s="2">
        <v>8</v>
      </c>
      <c r="T22" s="35">
        <v>8.8000000000000007</v>
      </c>
      <c r="U22" s="3">
        <f t="shared" si="5"/>
        <v>8.5</v>
      </c>
      <c r="V22" s="2">
        <v>5.2</v>
      </c>
      <c r="W22" s="2">
        <v>6</v>
      </c>
      <c r="X22" s="3">
        <f t="shared" si="6"/>
        <v>5.7</v>
      </c>
      <c r="Y22" s="2"/>
      <c r="Z22" s="7"/>
      <c r="AA22" s="3">
        <f t="shared" si="7"/>
        <v>0</v>
      </c>
      <c r="AB22" s="2"/>
      <c r="AC22" s="7"/>
      <c r="AD22" s="3">
        <f t="shared" si="8"/>
        <v>0</v>
      </c>
      <c r="AE22" s="2"/>
      <c r="AF22" s="2"/>
      <c r="AG22" s="3">
        <f t="shared" si="9"/>
        <v>0</v>
      </c>
      <c r="AH22" s="11">
        <f t="shared" si="23"/>
        <v>4.5</v>
      </c>
      <c r="AI22" s="2">
        <v>67</v>
      </c>
      <c r="AJ22" s="5" t="str">
        <f t="shared" si="10"/>
        <v>TB Khá</v>
      </c>
      <c r="AK22" s="5"/>
      <c r="AL22" s="2"/>
      <c r="AM22" s="2"/>
      <c r="AN22" s="3">
        <f t="shared" si="11"/>
        <v>0</v>
      </c>
      <c r="AO22" s="2"/>
      <c r="AP22" s="2"/>
      <c r="AQ22" s="3">
        <f t="shared" si="12"/>
        <v>0</v>
      </c>
      <c r="AR22" s="2"/>
      <c r="AS22" s="2"/>
      <c r="AT22" s="3">
        <f t="shared" si="13"/>
        <v>0</v>
      </c>
      <c r="AU22" s="2"/>
      <c r="AV22" s="7"/>
      <c r="AW22" s="3">
        <f t="shared" si="14"/>
        <v>0</v>
      </c>
      <c r="AX22" s="2">
        <v>5</v>
      </c>
      <c r="AY22" s="2"/>
      <c r="AZ22" s="3">
        <f t="shared" si="15"/>
        <v>2</v>
      </c>
      <c r="BA22" s="2">
        <v>4.4000000000000004</v>
      </c>
      <c r="BB22" s="2">
        <v>2</v>
      </c>
      <c r="BC22" s="3">
        <f t="shared" si="16"/>
        <v>3</v>
      </c>
      <c r="BD22" s="2">
        <v>6</v>
      </c>
      <c r="BE22" s="2">
        <v>8</v>
      </c>
      <c r="BF22" s="3">
        <f t="shared" si="17"/>
        <v>7.2</v>
      </c>
      <c r="BG22" s="11">
        <f t="shared" si="24"/>
        <v>2</v>
      </c>
      <c r="BH22" s="1" t="s">
        <v>84</v>
      </c>
      <c r="BI22" s="1"/>
      <c r="BJ22" s="2">
        <v>5.3</v>
      </c>
      <c r="BK22" s="2">
        <v>6</v>
      </c>
      <c r="BL22" s="3">
        <f t="shared" si="18"/>
        <v>5.7</v>
      </c>
      <c r="BM22" s="2">
        <v>6.6</v>
      </c>
      <c r="BN22" s="2">
        <v>9</v>
      </c>
      <c r="BO22" s="3">
        <f t="shared" si="19"/>
        <v>8</v>
      </c>
      <c r="BP22" s="2">
        <v>8.3000000000000007</v>
      </c>
      <c r="BQ22" s="2">
        <v>8</v>
      </c>
      <c r="BR22" s="3">
        <f t="shared" si="20"/>
        <v>8.1</v>
      </c>
      <c r="BS22" s="2">
        <v>7</v>
      </c>
      <c r="BT22" s="2">
        <v>8.5</v>
      </c>
      <c r="BU22" s="3">
        <f t="shared" si="21"/>
        <v>7.9</v>
      </c>
      <c r="BV22" s="2">
        <v>5.8</v>
      </c>
      <c r="BW22" s="2">
        <v>7</v>
      </c>
      <c r="BX22" s="3">
        <f t="shared" si="22"/>
        <v>6.5</v>
      </c>
      <c r="BY22" s="2"/>
      <c r="BZ22" s="2"/>
      <c r="CA22" s="3">
        <v>7.5</v>
      </c>
      <c r="CB22" s="22">
        <f t="shared" si="25"/>
        <v>7.2</v>
      </c>
      <c r="CC22" s="2">
        <f t="shared" si="26"/>
        <v>4.8</v>
      </c>
      <c r="CD22" s="2">
        <v>7</v>
      </c>
      <c r="CE22" s="2">
        <v>0</v>
      </c>
      <c r="CF22" s="2">
        <v>7.5</v>
      </c>
      <c r="CG22" s="1">
        <f t="shared" si="27"/>
        <v>4.9000000000000004</v>
      </c>
      <c r="CH22" s="20" t="s">
        <v>114</v>
      </c>
      <c r="CI22" s="21">
        <v>37842</v>
      </c>
      <c r="CJ22" s="19" t="s">
        <v>101</v>
      </c>
      <c r="CK22" s="23">
        <v>70</v>
      </c>
      <c r="CL22" s="24" t="str">
        <f t="shared" si="28"/>
        <v>Khá</v>
      </c>
      <c r="CM22" s="25"/>
      <c r="CO22" t="str">
        <f t="shared" si="29"/>
        <v>KĐT</v>
      </c>
    </row>
    <row r="23" spans="1:96" ht="20.100000000000001" customHeight="1" x14ac:dyDescent="0.25">
      <c r="A23" s="1">
        <v>21</v>
      </c>
      <c r="B23" s="39" t="s">
        <v>155</v>
      </c>
      <c r="C23" s="40" t="s">
        <v>154</v>
      </c>
      <c r="D23" s="2">
        <v>7.2</v>
      </c>
      <c r="E23" s="30">
        <v>8</v>
      </c>
      <c r="F23" s="3">
        <f t="shared" si="0"/>
        <v>7.7</v>
      </c>
      <c r="G23" s="2">
        <v>6.7</v>
      </c>
      <c r="H23" s="2">
        <v>5</v>
      </c>
      <c r="I23" s="3">
        <f t="shared" si="1"/>
        <v>5.7</v>
      </c>
      <c r="J23" s="2"/>
      <c r="K23" s="2"/>
      <c r="L23" s="3">
        <f t="shared" si="2"/>
        <v>0</v>
      </c>
      <c r="M23" s="2"/>
      <c r="N23" s="2"/>
      <c r="O23" s="3">
        <f t="shared" si="3"/>
        <v>0</v>
      </c>
      <c r="P23" s="2">
        <v>7</v>
      </c>
      <c r="Q23" s="2">
        <v>7</v>
      </c>
      <c r="R23" s="3">
        <f t="shared" si="4"/>
        <v>7</v>
      </c>
      <c r="S23" s="2">
        <v>6</v>
      </c>
      <c r="T23" s="35">
        <v>9</v>
      </c>
      <c r="U23" s="3">
        <f t="shared" si="5"/>
        <v>7.8</v>
      </c>
      <c r="V23" s="2">
        <v>8.5</v>
      </c>
      <c r="W23" s="2">
        <v>9</v>
      </c>
      <c r="X23" s="3">
        <f t="shared" si="6"/>
        <v>8.8000000000000007</v>
      </c>
      <c r="Y23" s="2"/>
      <c r="Z23" s="7"/>
      <c r="AA23" s="3">
        <f t="shared" si="7"/>
        <v>0</v>
      </c>
      <c r="AB23" s="2"/>
      <c r="AC23" s="7"/>
      <c r="AD23" s="3">
        <f t="shared" si="8"/>
        <v>0</v>
      </c>
      <c r="AE23" s="2"/>
      <c r="AF23" s="2"/>
      <c r="AG23" s="3">
        <f t="shared" si="9"/>
        <v>0</v>
      </c>
      <c r="AH23" s="11">
        <f t="shared" si="23"/>
        <v>5.0999999999999996</v>
      </c>
      <c r="AI23" s="2">
        <v>71</v>
      </c>
      <c r="AJ23" s="5" t="str">
        <f t="shared" si="10"/>
        <v>Khá</v>
      </c>
      <c r="AK23" s="5"/>
      <c r="AL23" s="2"/>
      <c r="AM23" s="2"/>
      <c r="AN23" s="3">
        <f t="shared" si="11"/>
        <v>0</v>
      </c>
      <c r="AO23" s="2"/>
      <c r="AP23" s="2"/>
      <c r="AQ23" s="3">
        <f t="shared" si="12"/>
        <v>0</v>
      </c>
      <c r="AR23" s="2"/>
      <c r="AS23" s="2"/>
      <c r="AT23" s="3">
        <f t="shared" si="13"/>
        <v>0</v>
      </c>
      <c r="AU23" s="2"/>
      <c r="AV23" s="2"/>
      <c r="AW23" s="3">
        <f t="shared" si="14"/>
        <v>0</v>
      </c>
      <c r="AX23" s="2">
        <v>5.6</v>
      </c>
      <c r="AY23" s="2"/>
      <c r="AZ23" s="3">
        <f t="shared" si="15"/>
        <v>2.2000000000000002</v>
      </c>
      <c r="BA23" s="2">
        <v>6.4</v>
      </c>
      <c r="BB23" s="2">
        <v>7</v>
      </c>
      <c r="BC23" s="3">
        <f t="shared" si="16"/>
        <v>6.8</v>
      </c>
      <c r="BD23" s="2">
        <v>5.3</v>
      </c>
      <c r="BE23" s="2">
        <v>8</v>
      </c>
      <c r="BF23" s="3">
        <f t="shared" si="17"/>
        <v>6.9</v>
      </c>
      <c r="BG23" s="11">
        <f t="shared" si="24"/>
        <v>2.2999999999999998</v>
      </c>
      <c r="BH23" s="1" t="s">
        <v>84</v>
      </c>
      <c r="BI23" s="1"/>
      <c r="BJ23" s="2">
        <v>5.0999999999999996</v>
      </c>
      <c r="BK23" s="2">
        <v>8</v>
      </c>
      <c r="BL23" s="3">
        <f t="shared" si="18"/>
        <v>6.8</v>
      </c>
      <c r="BM23" s="2">
        <v>5.5</v>
      </c>
      <c r="BN23" s="2">
        <v>8.5</v>
      </c>
      <c r="BO23" s="3">
        <f t="shared" si="19"/>
        <v>7.3</v>
      </c>
      <c r="BP23" s="2">
        <v>8.5</v>
      </c>
      <c r="BQ23" s="2">
        <v>6</v>
      </c>
      <c r="BR23" s="3">
        <f t="shared" si="20"/>
        <v>7</v>
      </c>
      <c r="BS23" s="2">
        <v>7.1</v>
      </c>
      <c r="BT23" s="2">
        <v>8.5</v>
      </c>
      <c r="BU23" s="3">
        <f t="shared" si="21"/>
        <v>7.9</v>
      </c>
      <c r="BV23" s="2">
        <v>7.4</v>
      </c>
      <c r="BW23" s="2">
        <v>7</v>
      </c>
      <c r="BX23" s="3">
        <f t="shared" si="22"/>
        <v>7.2</v>
      </c>
      <c r="BY23" s="2"/>
      <c r="BZ23" s="2"/>
      <c r="CA23" s="3">
        <v>8.3000000000000007</v>
      </c>
      <c r="CB23" s="22">
        <f t="shared" si="25"/>
        <v>7.4</v>
      </c>
      <c r="CC23" s="2">
        <f t="shared" si="26"/>
        <v>5</v>
      </c>
      <c r="CD23" s="2">
        <v>7</v>
      </c>
      <c r="CE23" s="2">
        <v>0</v>
      </c>
      <c r="CF23" s="2">
        <v>7</v>
      </c>
      <c r="CG23" s="1">
        <f t="shared" si="27"/>
        <v>4.8</v>
      </c>
      <c r="CH23" s="20" t="s">
        <v>115</v>
      </c>
      <c r="CI23" s="21">
        <v>37966</v>
      </c>
      <c r="CJ23" s="19" t="s">
        <v>101</v>
      </c>
      <c r="CK23" s="23">
        <v>70</v>
      </c>
      <c r="CL23" s="24" t="str">
        <f t="shared" si="28"/>
        <v>Khá</v>
      </c>
      <c r="CM23" s="25"/>
      <c r="CO23" t="str">
        <f t="shared" si="29"/>
        <v>KĐT</v>
      </c>
    </row>
    <row r="24" spans="1:96" ht="20.100000000000001" customHeight="1" x14ac:dyDescent="0.25">
      <c r="A24" s="1">
        <v>22</v>
      </c>
      <c r="B24" s="39" t="s">
        <v>156</v>
      </c>
      <c r="C24" s="40" t="s">
        <v>154</v>
      </c>
      <c r="D24" s="2">
        <v>4.2</v>
      </c>
      <c r="E24" s="30">
        <v>0</v>
      </c>
      <c r="F24" s="3">
        <f t="shared" si="0"/>
        <v>1.7</v>
      </c>
      <c r="G24" s="2">
        <v>7</v>
      </c>
      <c r="H24" s="2">
        <v>6</v>
      </c>
      <c r="I24" s="3">
        <f t="shared" si="1"/>
        <v>6.4</v>
      </c>
      <c r="J24" s="2"/>
      <c r="K24" s="2"/>
      <c r="L24" s="3">
        <f t="shared" si="2"/>
        <v>0</v>
      </c>
      <c r="M24" s="2"/>
      <c r="N24" s="2"/>
      <c r="O24" s="3">
        <f t="shared" si="3"/>
        <v>0</v>
      </c>
      <c r="P24" s="2">
        <v>5</v>
      </c>
      <c r="Q24" s="2">
        <v>7.5</v>
      </c>
      <c r="R24" s="3">
        <f t="shared" si="4"/>
        <v>6.5</v>
      </c>
      <c r="S24" s="2">
        <v>0</v>
      </c>
      <c r="T24" s="35">
        <v>0</v>
      </c>
      <c r="U24" s="3">
        <f t="shared" si="5"/>
        <v>0</v>
      </c>
      <c r="V24" s="2">
        <v>6.5</v>
      </c>
      <c r="W24" s="2">
        <v>6</v>
      </c>
      <c r="X24" s="3">
        <f t="shared" si="6"/>
        <v>6.2</v>
      </c>
      <c r="Y24" s="2"/>
      <c r="Z24" s="2"/>
      <c r="AA24" s="3">
        <f t="shared" si="7"/>
        <v>0</v>
      </c>
      <c r="AB24" s="2"/>
      <c r="AC24" s="2"/>
      <c r="AD24" s="3">
        <f t="shared" si="8"/>
        <v>0</v>
      </c>
      <c r="AE24" s="2"/>
      <c r="AF24" s="2"/>
      <c r="AG24" s="3">
        <f t="shared" si="9"/>
        <v>0</v>
      </c>
      <c r="AH24" s="11">
        <f t="shared" si="23"/>
        <v>2.4</v>
      </c>
      <c r="AI24" s="2">
        <v>44</v>
      </c>
      <c r="AJ24" s="5" t="str">
        <f t="shared" si="10"/>
        <v>Yếu</v>
      </c>
      <c r="AK24" s="5"/>
      <c r="AL24" s="2"/>
      <c r="AM24" s="2"/>
      <c r="AN24" s="3">
        <f t="shared" si="11"/>
        <v>0</v>
      </c>
      <c r="AO24" s="2"/>
      <c r="AP24" s="2"/>
      <c r="AQ24" s="3">
        <f t="shared" si="12"/>
        <v>0</v>
      </c>
      <c r="AR24" s="2"/>
      <c r="AS24" s="2"/>
      <c r="AT24" s="3">
        <f t="shared" si="13"/>
        <v>0</v>
      </c>
      <c r="AU24" s="2"/>
      <c r="AV24" s="2"/>
      <c r="AW24" s="3">
        <f t="shared" si="14"/>
        <v>0</v>
      </c>
      <c r="AX24" s="2">
        <v>0</v>
      </c>
      <c r="AY24" s="2"/>
      <c r="AZ24" s="3">
        <f t="shared" si="15"/>
        <v>0</v>
      </c>
      <c r="BA24" s="2">
        <v>1</v>
      </c>
      <c r="BB24" s="2">
        <v>0</v>
      </c>
      <c r="BC24" s="3">
        <f t="shared" si="16"/>
        <v>0.4</v>
      </c>
      <c r="BD24" s="2">
        <v>1.8</v>
      </c>
      <c r="BE24" s="2">
        <v>0</v>
      </c>
      <c r="BF24" s="3">
        <f t="shared" si="17"/>
        <v>0.7</v>
      </c>
      <c r="BG24" s="11">
        <f t="shared" si="24"/>
        <v>0.2</v>
      </c>
      <c r="BH24" s="1" t="s">
        <v>87</v>
      </c>
      <c r="BI24" s="1"/>
      <c r="BJ24" s="2">
        <v>0</v>
      </c>
      <c r="BK24" s="2"/>
      <c r="BL24" s="3">
        <f t="shared" si="18"/>
        <v>0</v>
      </c>
      <c r="BM24" s="2">
        <v>0</v>
      </c>
      <c r="BN24" s="2">
        <v>0</v>
      </c>
      <c r="BO24" s="3">
        <f t="shared" si="19"/>
        <v>0</v>
      </c>
      <c r="BP24" s="2">
        <v>0</v>
      </c>
      <c r="BQ24" s="2">
        <v>0</v>
      </c>
      <c r="BR24" s="3">
        <f t="shared" si="20"/>
        <v>0</v>
      </c>
      <c r="BS24" s="2">
        <v>0</v>
      </c>
      <c r="BT24" s="2">
        <v>0</v>
      </c>
      <c r="BU24" s="3">
        <f t="shared" si="21"/>
        <v>0</v>
      </c>
      <c r="BV24" s="2">
        <v>0</v>
      </c>
      <c r="BW24" s="2"/>
      <c r="BX24" s="3">
        <f t="shared" si="22"/>
        <v>0</v>
      </c>
      <c r="BY24" s="2"/>
      <c r="BZ24" s="2"/>
      <c r="CA24" s="3">
        <f t="shared" si="37"/>
        <v>0</v>
      </c>
      <c r="CB24" s="22">
        <f t="shared" si="25"/>
        <v>0</v>
      </c>
      <c r="CC24" s="2">
        <f t="shared" si="26"/>
        <v>0.6</v>
      </c>
      <c r="CD24" s="2">
        <v>0</v>
      </c>
      <c r="CE24" s="2">
        <v>0</v>
      </c>
      <c r="CF24" s="2">
        <v>0</v>
      </c>
      <c r="CG24" s="1">
        <f t="shared" si="27"/>
        <v>0.3</v>
      </c>
      <c r="CH24" s="20" t="s">
        <v>116</v>
      </c>
      <c r="CI24" s="21">
        <v>37562</v>
      </c>
      <c r="CJ24" s="19" t="s">
        <v>101</v>
      </c>
      <c r="CK24" s="23">
        <v>46.4</v>
      </c>
      <c r="CL24" s="24" t="str">
        <f t="shared" si="28"/>
        <v>Yếu</v>
      </c>
      <c r="CM24" s="25"/>
      <c r="CO24" t="str">
        <f t="shared" si="29"/>
        <v>KĐT</v>
      </c>
      <c r="CR24">
        <v>894</v>
      </c>
    </row>
  </sheetData>
  <sheetProtection algorithmName="SHA-512" hashValue="lmC5rvExLSyPBbkW0wN7wupIszGys6REZme2m3lCwUDqfvRGOwelP8ict9Vhp9msvbJ3XbAaD0TjTNUKtkvDaw==" saltValue="pHBhiGG+4+Uz7aF3KhZU5A==" spinCount="100000" sheet="1" objects="1" scenarios="1"/>
  <mergeCells count="2">
    <mergeCell ref="B1:C1"/>
    <mergeCell ref="B2:C2"/>
  </mergeCells>
  <conditionalFormatting sqref="D21:O23 BK4:BK24 BJ4:BJ19 BM3:CA19 BL21:CA23 BL4:BL19 BJ3:BL3 BJ21:BJ23 AL21:BF23 D3:O19 S21:AG23 S3:AG19 AL3:BF19">
    <cfRule type="expression" dxfId="43" priority="63">
      <formula>D3&lt;5</formula>
    </cfRule>
  </conditionalFormatting>
  <conditionalFormatting sqref="D20:O20 S20:AG20">
    <cfRule type="expression" dxfId="42" priority="49">
      <formula>D20&lt;5</formula>
    </cfRule>
  </conditionalFormatting>
  <conditionalFormatting sqref="AL20:AN20">
    <cfRule type="expression" dxfId="41" priority="48">
      <formula>AL20&lt;5</formula>
    </cfRule>
  </conditionalFormatting>
  <conditionalFormatting sqref="BJ20 BL20">
    <cfRule type="expression" dxfId="40" priority="47">
      <formula>BJ20&lt;5</formula>
    </cfRule>
  </conditionalFormatting>
  <conditionalFormatting sqref="AU20:AW20">
    <cfRule type="expression" dxfId="39" priority="46">
      <formula>AU20&lt;5</formula>
    </cfRule>
  </conditionalFormatting>
  <conditionalFormatting sqref="AX20:AZ20">
    <cfRule type="expression" dxfId="38" priority="45">
      <formula>AX20&lt;5</formula>
    </cfRule>
  </conditionalFormatting>
  <conditionalFormatting sqref="BA20:BC20">
    <cfRule type="expression" dxfId="37" priority="44">
      <formula>BA20&lt;5</formula>
    </cfRule>
  </conditionalFormatting>
  <conditionalFormatting sqref="BD20:BF20">
    <cfRule type="expression" dxfId="36" priority="43">
      <formula>BD20&lt;5</formula>
    </cfRule>
  </conditionalFormatting>
  <conditionalFormatting sqref="AO20:AQ20">
    <cfRule type="expression" dxfId="35" priority="42">
      <formula>AO20&lt;5</formula>
    </cfRule>
  </conditionalFormatting>
  <conditionalFormatting sqref="BM20:BO20">
    <cfRule type="expression" dxfId="34" priority="41">
      <formula>BM20&lt;5</formula>
    </cfRule>
  </conditionalFormatting>
  <conditionalFormatting sqref="AR20:AT20">
    <cfRule type="expression" dxfId="33" priority="40">
      <formula>AR20&lt;5</formula>
    </cfRule>
  </conditionalFormatting>
  <conditionalFormatting sqref="BP20:BR20">
    <cfRule type="expression" dxfId="32" priority="39">
      <formula>BP20&lt;5</formula>
    </cfRule>
  </conditionalFormatting>
  <conditionalFormatting sqref="BS20:BU20">
    <cfRule type="expression" dxfId="31" priority="38">
      <formula>BS20&lt;5</formula>
    </cfRule>
  </conditionalFormatting>
  <conditionalFormatting sqref="BV20:BX20">
    <cfRule type="expression" dxfId="30" priority="37">
      <formula>BV20&lt;5</formula>
    </cfRule>
  </conditionalFormatting>
  <conditionalFormatting sqref="BY20:CA20">
    <cfRule type="expression" dxfId="29" priority="36">
      <formula>BY20&lt;5</formula>
    </cfRule>
  </conditionalFormatting>
  <conditionalFormatting sqref="D24:O24 S24:AG24">
    <cfRule type="expression" dxfId="28" priority="35">
      <formula>D24&lt;5</formula>
    </cfRule>
  </conditionalFormatting>
  <conditionalFormatting sqref="AL24:AN24">
    <cfRule type="expression" dxfId="27" priority="34">
      <formula>AL24&lt;5</formula>
    </cfRule>
  </conditionalFormatting>
  <conditionalFormatting sqref="BJ24 BL24">
    <cfRule type="expression" dxfId="26" priority="33">
      <formula>BJ24&lt;5</formula>
    </cfRule>
  </conditionalFormatting>
  <conditionalFormatting sqref="AU24:AW24">
    <cfRule type="expression" dxfId="25" priority="32">
      <formula>AU24&lt;5</formula>
    </cfRule>
  </conditionalFormatting>
  <conditionalFormatting sqref="AX24:AZ24">
    <cfRule type="expression" dxfId="24" priority="31">
      <formula>AX24&lt;5</formula>
    </cfRule>
  </conditionalFormatting>
  <conditionalFormatting sqref="BA24:BC24">
    <cfRule type="expression" dxfId="23" priority="30">
      <formula>BA24&lt;5</formula>
    </cfRule>
  </conditionalFormatting>
  <conditionalFormatting sqref="BD24:BF24">
    <cfRule type="expression" dxfId="22" priority="29">
      <formula>BD24&lt;5</formula>
    </cfRule>
  </conditionalFormatting>
  <conditionalFormatting sqref="AO24:AQ24">
    <cfRule type="expression" dxfId="21" priority="28">
      <formula>AO24&lt;5</formula>
    </cfRule>
  </conditionalFormatting>
  <conditionalFormatting sqref="BM24:BO24">
    <cfRule type="expression" dxfId="20" priority="27">
      <formula>BM24&lt;5</formula>
    </cfRule>
  </conditionalFormatting>
  <conditionalFormatting sqref="AR24:AT24">
    <cfRule type="expression" dxfId="19" priority="26">
      <formula>AR24&lt;5</formula>
    </cfRule>
  </conditionalFormatting>
  <conditionalFormatting sqref="BP24:BR24">
    <cfRule type="expression" dxfId="18" priority="25">
      <formula>BP24&lt;5</formula>
    </cfRule>
  </conditionalFormatting>
  <conditionalFormatting sqref="BS24:BU24">
    <cfRule type="expression" dxfId="17" priority="24">
      <formula>BS24&lt;5</formula>
    </cfRule>
  </conditionalFormatting>
  <conditionalFormatting sqref="BV24:BX24">
    <cfRule type="expression" dxfId="16" priority="23">
      <formula>BV24&lt;5</formula>
    </cfRule>
  </conditionalFormatting>
  <conditionalFormatting sqref="BY24:CA24">
    <cfRule type="expression" dxfId="15" priority="22">
      <formula>BY24&lt;5</formula>
    </cfRule>
  </conditionalFormatting>
  <conditionalFormatting sqref="P21:R23 P3:R19">
    <cfRule type="expression" dxfId="3" priority="4">
      <formula>P3&lt;5</formula>
    </cfRule>
  </conditionalFormatting>
  <conditionalFormatting sqref="P20:R20">
    <cfRule type="expression" dxfId="2" priority="3">
      <formula>P20&lt;5</formula>
    </cfRule>
  </conditionalFormatting>
  <conditionalFormatting sqref="P24:R24">
    <cfRule type="expression" dxfId="1" priority="2">
      <formula>P24&lt;5</formula>
    </cfRule>
  </conditionalFormatting>
  <pageMargins left="0.2" right="0.2" top="0" bottom="0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45LT</vt:lpstr>
      <vt:lpstr>'45LT'!Print_Area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Binh-DT</cp:lastModifiedBy>
  <cp:lastPrinted>2020-12-22T02:59:18Z</cp:lastPrinted>
  <dcterms:created xsi:type="dcterms:W3CDTF">2018-08-31T00:57:19Z</dcterms:created>
  <dcterms:modified xsi:type="dcterms:W3CDTF">2022-03-17T07:54:55Z</dcterms:modified>
</cp:coreProperties>
</file>