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 D\Quanlyhocsinh2008(27-8-13)\QLHSHthien\Khoa 43\"/>
    </mc:Choice>
  </mc:AlternateContent>
  <bookViews>
    <workbookView xWindow="0" yWindow="0" windowWidth="24000" windowHeight="9630"/>
  </bookViews>
  <sheets>
    <sheet name="43ĐN" sheetId="2" r:id="rId1"/>
  </sheets>
  <definedNames>
    <definedName name="_xlnm.Print_Area" localSheetId="0">'43ĐN'!$A$1:$AZ$18</definedName>
  </definedNames>
  <calcPr calcId="162913"/>
</workbook>
</file>

<file path=xl/calcChain.xml><?xml version="1.0" encoding="utf-8"?>
<calcChain xmlns="http://schemas.openxmlformats.org/spreadsheetml/2006/main">
  <c r="CH4" i="2" l="1"/>
  <c r="CH5" i="2"/>
  <c r="CH6" i="2"/>
  <c r="CH7" i="2"/>
  <c r="CH8" i="2"/>
  <c r="CH9" i="2"/>
  <c r="CH10" i="2"/>
  <c r="CH11" i="2"/>
  <c r="CH12" i="2"/>
  <c r="CH13" i="2"/>
  <c r="CH14" i="2"/>
  <c r="CH15" i="2"/>
  <c r="CH16" i="2"/>
  <c r="CH17" i="2"/>
  <c r="CH18" i="2"/>
  <c r="BI14" i="2" l="1"/>
  <c r="BG2" i="2"/>
  <c r="CF2" i="2" l="1"/>
  <c r="BI4" i="2" l="1"/>
  <c r="BI5" i="2"/>
  <c r="BI6" i="2"/>
  <c r="BI7" i="2"/>
  <c r="BI8" i="2"/>
  <c r="BI9" i="2"/>
  <c r="BI10" i="2"/>
  <c r="BI11" i="2"/>
  <c r="BI12" i="2"/>
  <c r="BI13" i="2"/>
  <c r="BI15" i="2"/>
  <c r="BI16" i="2"/>
  <c r="BI17" i="2"/>
  <c r="BI18" i="2"/>
  <c r="BI3" i="2"/>
  <c r="AB2" i="2"/>
  <c r="AD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CB4" i="2" l="1"/>
  <c r="CB5" i="2"/>
  <c r="CB6" i="2"/>
  <c r="CB7" i="2"/>
  <c r="CB8" i="2"/>
  <c r="CB9" i="2"/>
  <c r="CB10" i="2"/>
  <c r="CB11" i="2"/>
  <c r="CB12" i="2"/>
  <c r="CB13" i="2"/>
  <c r="CB14" i="2"/>
  <c r="CB15" i="2"/>
  <c r="CB16" i="2"/>
  <c r="CB17" i="2"/>
  <c r="CB18" i="2"/>
  <c r="BY4" i="2"/>
  <c r="BY5" i="2"/>
  <c r="BY6" i="2"/>
  <c r="BY7" i="2"/>
  <c r="BY8" i="2"/>
  <c r="BY9" i="2"/>
  <c r="BY10" i="2"/>
  <c r="BY11" i="2"/>
  <c r="BY12" i="2"/>
  <c r="BY13" i="2"/>
  <c r="BY14" i="2"/>
  <c r="BY15" i="2"/>
  <c r="BY16" i="2"/>
  <c r="BY17" i="2"/>
  <c r="BY18" i="2"/>
  <c r="BF4" i="2"/>
  <c r="BF5" i="2"/>
  <c r="BF6" i="2"/>
  <c r="BF7" i="2"/>
  <c r="BF8" i="2"/>
  <c r="BF9" i="2"/>
  <c r="BF10" i="2"/>
  <c r="BF11" i="2"/>
  <c r="BF12" i="2"/>
  <c r="BF13" i="2"/>
  <c r="BF14" i="2"/>
  <c r="BF15" i="2"/>
  <c r="BF16" i="2"/>
  <c r="BF17" i="2"/>
  <c r="BF18" i="2"/>
  <c r="BC4" i="2"/>
  <c r="BC5" i="2"/>
  <c r="BC6" i="2"/>
  <c r="BC7" i="2"/>
  <c r="BC8" i="2"/>
  <c r="BC9" i="2"/>
  <c r="BC10" i="2"/>
  <c r="BC11" i="2"/>
  <c r="BC12" i="2"/>
  <c r="BC13" i="2"/>
  <c r="BC14" i="2"/>
  <c r="BC15" i="2"/>
  <c r="BC16" i="2"/>
  <c r="BC17" i="2"/>
  <c r="BC18" i="2"/>
  <c r="AZ4" i="2"/>
  <c r="AZ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BV4" i="2"/>
  <c r="BV5" i="2"/>
  <c r="BV6" i="2"/>
  <c r="BV7" i="2"/>
  <c r="BV8" i="2"/>
  <c r="BV9" i="2"/>
  <c r="BV10" i="2"/>
  <c r="BV11" i="2"/>
  <c r="BV12" i="2"/>
  <c r="BV13" i="2"/>
  <c r="BV14" i="2"/>
  <c r="BV15" i="2"/>
  <c r="BV16" i="2"/>
  <c r="BV17" i="2"/>
  <c r="BV18" i="2"/>
  <c r="BS4" i="2"/>
  <c r="BS5" i="2"/>
  <c r="BS6" i="2"/>
  <c r="BS7" i="2"/>
  <c r="BS8" i="2"/>
  <c r="BS9" i="2"/>
  <c r="BS10" i="2"/>
  <c r="BS11" i="2"/>
  <c r="BS12" i="2"/>
  <c r="BS13" i="2"/>
  <c r="BS14" i="2"/>
  <c r="BS15" i="2"/>
  <c r="BS16" i="2"/>
  <c r="BS17" i="2"/>
  <c r="BS18" i="2"/>
  <c r="BP4" i="2"/>
  <c r="BP5" i="2"/>
  <c r="BP6" i="2"/>
  <c r="BP7" i="2"/>
  <c r="BP8" i="2"/>
  <c r="BP9" i="2"/>
  <c r="BP10" i="2"/>
  <c r="BP11" i="2"/>
  <c r="BP12" i="2"/>
  <c r="BP13" i="2"/>
  <c r="BP14" i="2"/>
  <c r="BP15" i="2"/>
  <c r="BP16" i="2"/>
  <c r="BP17" i="2"/>
  <c r="BP18" i="2"/>
  <c r="AW18" i="2"/>
  <c r="AT18" i="2"/>
  <c r="BM4" i="2"/>
  <c r="BM5" i="2"/>
  <c r="BM6" i="2"/>
  <c r="BM7" i="2"/>
  <c r="BM8" i="2"/>
  <c r="BM9" i="2"/>
  <c r="BM10" i="2"/>
  <c r="BM11" i="2"/>
  <c r="BM12" i="2"/>
  <c r="BM13" i="2"/>
  <c r="BM14" i="2"/>
  <c r="BM15" i="2"/>
  <c r="BM16" i="2"/>
  <c r="BM17" i="2"/>
  <c r="BM18" i="2"/>
  <c r="AW4" i="2"/>
  <c r="AW5" i="2"/>
  <c r="AW6" i="2"/>
  <c r="AW7" i="2"/>
  <c r="AW8" i="2"/>
  <c r="AW9" i="2"/>
  <c r="AW10" i="2"/>
  <c r="AW11" i="2"/>
  <c r="AW12" i="2"/>
  <c r="AW13" i="2"/>
  <c r="AW14" i="2"/>
  <c r="AW15" i="2"/>
  <c r="AW16" i="2"/>
  <c r="AW17" i="2"/>
  <c r="AQ4" i="2"/>
  <c r="AQ5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T4" i="2"/>
  <c r="AT5" i="2"/>
  <c r="AT6" i="2"/>
  <c r="AT7" i="2"/>
  <c r="AT8" i="2"/>
  <c r="AT9" i="2"/>
  <c r="AT10" i="2"/>
  <c r="AT11" i="2"/>
  <c r="AT12" i="2"/>
  <c r="AT13" i="2"/>
  <c r="AT14" i="2"/>
  <c r="AT15" i="2"/>
  <c r="AT16" i="2"/>
  <c r="AT17" i="2"/>
  <c r="AN4" i="2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H4" i="2"/>
  <c r="AH5" i="2"/>
  <c r="BG5" i="2" s="1"/>
  <c r="AH6" i="2"/>
  <c r="AH7" i="2"/>
  <c r="AH8" i="2"/>
  <c r="AH9" i="2"/>
  <c r="BG9" i="2" s="1"/>
  <c r="AH10" i="2"/>
  <c r="AH11" i="2"/>
  <c r="AH12" i="2"/>
  <c r="AH13" i="2"/>
  <c r="BG13" i="2" s="1"/>
  <c r="AH14" i="2"/>
  <c r="AH15" i="2"/>
  <c r="AH16" i="2"/>
  <c r="AH17" i="2"/>
  <c r="BG17" i="2" s="1"/>
  <c r="AH18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CS3" i="2"/>
  <c r="CH3" i="2"/>
  <c r="CB3" i="2"/>
  <c r="BY3" i="2"/>
  <c r="BF3" i="2"/>
  <c r="BC3" i="2"/>
  <c r="AZ3" i="2"/>
  <c r="BV3" i="2"/>
  <c r="BS3" i="2"/>
  <c r="BP3" i="2"/>
  <c r="BM3" i="2"/>
  <c r="AW3" i="2"/>
  <c r="AT3" i="2"/>
  <c r="AQ3" i="2"/>
  <c r="AN3" i="2"/>
  <c r="AK3" i="2"/>
  <c r="AH3" i="2"/>
  <c r="AD3" i="2"/>
  <c r="AA3" i="2"/>
  <c r="X3" i="2"/>
  <c r="U3" i="2"/>
  <c r="R3" i="2"/>
  <c r="O3" i="2"/>
  <c r="L3" i="2"/>
  <c r="I3" i="2"/>
  <c r="F3" i="2"/>
  <c r="BG8" i="2" l="1"/>
  <c r="BG7" i="2"/>
  <c r="BG3" i="2"/>
  <c r="BG16" i="2"/>
  <c r="BG12" i="2"/>
  <c r="BG4" i="2"/>
  <c r="BG15" i="2"/>
  <c r="BG11" i="2"/>
  <c r="BG18" i="2"/>
  <c r="BG14" i="2"/>
  <c r="BG10" i="2"/>
  <c r="BG6" i="2"/>
  <c r="CF10" i="2"/>
  <c r="CF6" i="2"/>
  <c r="CF18" i="2"/>
  <c r="CF14" i="2"/>
  <c r="AB18" i="2"/>
  <c r="AB14" i="2"/>
  <c r="AB10" i="2"/>
  <c r="AB6" i="2"/>
  <c r="CJ2" i="2"/>
  <c r="AB17" i="2"/>
  <c r="AB13" i="2"/>
  <c r="AB9" i="2"/>
  <c r="AB5" i="2"/>
  <c r="AB16" i="2"/>
  <c r="AB12" i="2"/>
  <c r="AB8" i="2"/>
  <c r="AB4" i="2"/>
  <c r="AB15" i="2"/>
  <c r="AB11" i="2"/>
  <c r="AB7" i="2"/>
  <c r="CF16" i="2"/>
  <c r="CF12" i="2"/>
  <c r="CF8" i="2"/>
  <c r="CF4" i="2"/>
  <c r="CF15" i="2"/>
  <c r="CF11" i="2"/>
  <c r="CF7" i="2"/>
  <c r="CF17" i="2"/>
  <c r="CF13" i="2"/>
  <c r="CF9" i="2"/>
  <c r="CF5" i="2"/>
  <c r="CF3" i="2"/>
  <c r="AB3" i="2"/>
  <c r="CP3" i="2"/>
</calcChain>
</file>

<file path=xl/sharedStrings.xml><?xml version="1.0" encoding="utf-8"?>
<sst xmlns="http://schemas.openxmlformats.org/spreadsheetml/2006/main" count="125" uniqueCount="121">
  <si>
    <t>TT</t>
  </si>
  <si>
    <t>Họ và tên</t>
  </si>
  <si>
    <t>TBC1</t>
  </si>
  <si>
    <t>Renluyen1</t>
  </si>
  <si>
    <t>Khen1</t>
  </si>
  <si>
    <t>ct1a</t>
  </si>
  <si>
    <t>ct2a</t>
  </si>
  <si>
    <t>ct</t>
  </si>
  <si>
    <t>th1a</t>
  </si>
  <si>
    <t>th2a</t>
  </si>
  <si>
    <t>th</t>
  </si>
  <si>
    <t>Nhân</t>
  </si>
  <si>
    <t>Tuấn</t>
  </si>
  <si>
    <t>qdqp1a</t>
  </si>
  <si>
    <t>qdqp2a</t>
  </si>
  <si>
    <t>qdqp</t>
  </si>
  <si>
    <t>td1a</t>
  </si>
  <si>
    <t>td2a</t>
  </si>
  <si>
    <t>td</t>
  </si>
  <si>
    <t>Nguyễn Minh</t>
  </si>
  <si>
    <t>Nguyễn Tấn</t>
  </si>
  <si>
    <t>Lê Văn</t>
  </si>
  <si>
    <t>pl1a</t>
  </si>
  <si>
    <t>pl2a</t>
  </si>
  <si>
    <t>pl</t>
  </si>
  <si>
    <t>anh1a</t>
  </si>
  <si>
    <t>anh2a</t>
  </si>
  <si>
    <t>anh</t>
  </si>
  <si>
    <t>diem1</t>
  </si>
  <si>
    <t>Nguyễn Văn</t>
  </si>
  <si>
    <t>Đức</t>
  </si>
  <si>
    <t>Khoa</t>
  </si>
  <si>
    <t>Lộc</t>
  </si>
  <si>
    <t>Quân</t>
  </si>
  <si>
    <t>Trần Văn</t>
  </si>
  <si>
    <t>Thịnh</t>
  </si>
  <si>
    <t>Việt</t>
  </si>
  <si>
    <t>Nguyễn Trần Anh</t>
  </si>
  <si>
    <t>Hào</t>
  </si>
  <si>
    <t>Nguyễn Duy</t>
  </si>
  <si>
    <t>Hòa</t>
  </si>
  <si>
    <t>Hồ Anh</t>
  </si>
  <si>
    <t>Lợi</t>
  </si>
  <si>
    <t>Cao Minh</t>
  </si>
  <si>
    <t>Ngô Tấn</t>
  </si>
  <si>
    <t>Phú</t>
  </si>
  <si>
    <t>Đoàn Minh</t>
  </si>
  <si>
    <t>Quy</t>
  </si>
  <si>
    <t>Nguyễn Ngô Đăng</t>
  </si>
  <si>
    <t>Phan Anh</t>
  </si>
  <si>
    <t>Xuân</t>
  </si>
  <si>
    <t>Nông Văn</t>
  </si>
  <si>
    <t>Quảng</t>
  </si>
  <si>
    <t>ktd1a</t>
  </si>
  <si>
    <t>ktd2a</t>
  </si>
  <si>
    <t>ktd</t>
  </si>
  <si>
    <t>ve1a</t>
  </si>
  <si>
    <t>ve2a</t>
  </si>
  <si>
    <t>ve</t>
  </si>
  <si>
    <t>veD1a</t>
  </si>
  <si>
    <t>veD2a</t>
  </si>
  <si>
    <t>VeD</t>
  </si>
  <si>
    <t>tl1a</t>
  </si>
  <si>
    <t>tl2a</t>
  </si>
  <si>
    <t>tl</t>
  </si>
  <si>
    <t>vl1a</t>
  </si>
  <si>
    <t>vl2a</t>
  </si>
  <si>
    <t>vl</t>
  </si>
  <si>
    <t>htdaytrnha1a</t>
  </si>
  <si>
    <t>htdaytrnha2a</t>
  </si>
  <si>
    <t>htdaytrnha</t>
  </si>
  <si>
    <t>lapđiencban1a</t>
  </si>
  <si>
    <t>lapđiencban2a</t>
  </si>
  <si>
    <t>lapđiencban</t>
  </si>
  <si>
    <t>thic1a</t>
  </si>
  <si>
    <t>thic2a</t>
  </si>
  <si>
    <t>thic</t>
  </si>
  <si>
    <t>ldatdong1a</t>
  </si>
  <si>
    <t>ldatdong2a</t>
  </si>
  <si>
    <t>ldatdong</t>
  </si>
  <si>
    <t>luachon1a</t>
  </si>
  <si>
    <t>luachon2a</t>
  </si>
  <si>
    <t>luachon</t>
  </si>
  <si>
    <t>TBC2</t>
  </si>
  <si>
    <t>Renluyen2</t>
  </si>
  <si>
    <t>Khen2</t>
  </si>
  <si>
    <t>tbdn1a</t>
  </si>
  <si>
    <t>tbdn2a</t>
  </si>
  <si>
    <t>tbdn</t>
  </si>
  <si>
    <t>at1</t>
  </si>
  <si>
    <t>at2a</t>
  </si>
  <si>
    <t>at</t>
  </si>
  <si>
    <t>han1a</t>
  </si>
  <si>
    <t>han2a</t>
  </si>
  <si>
    <t>han</t>
  </si>
  <si>
    <t>dngat1a</t>
  </si>
  <si>
    <t>dngat2a</t>
  </si>
  <si>
    <t>dngat</t>
  </si>
  <si>
    <t>doluong1a</t>
  </si>
  <si>
    <t>doluong2a</t>
  </si>
  <si>
    <t>doluong</t>
  </si>
  <si>
    <t>set1a</t>
  </si>
  <si>
    <t>set2a</t>
  </si>
  <si>
    <t>set</t>
  </si>
  <si>
    <t>qlvh1a</t>
  </si>
  <si>
    <t>qlvh2a</t>
  </si>
  <si>
    <t>qlvh</t>
  </si>
  <si>
    <t>tttn1a</t>
  </si>
  <si>
    <t>tttn2a</t>
  </si>
  <si>
    <t>tttn</t>
  </si>
  <si>
    <t>TBC3</t>
  </si>
  <si>
    <t>diem3</t>
  </si>
  <si>
    <t>renluyen3</t>
  </si>
  <si>
    <t>khen3</t>
  </si>
  <si>
    <t>TBC</t>
  </si>
  <si>
    <t>TNCT</t>
  </si>
  <si>
    <t>TNTH</t>
  </si>
  <si>
    <t>TNLT</t>
  </si>
  <si>
    <t>TBTN</t>
  </si>
  <si>
    <t>-</t>
  </si>
  <si>
    <t>DIEM2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</si>
</sst>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2" borderId="1" xfId="0" applyNumberFormat="1" applyFill="1" applyBorder="1"/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textRotation="90"/>
    </xf>
    <xf numFmtId="0" fontId="2" fillId="0" borderId="2" xfId="0" quotePrefix="1" applyNumberFormat="1" applyFont="1" applyBorder="1"/>
    <xf numFmtId="0" fontId="2" fillId="0" borderId="3" xfId="0" quotePrefix="1" applyNumberFormat="1" applyFont="1" applyBorder="1"/>
    <xf numFmtId="164" fontId="1" fillId="0" borderId="1" xfId="0" applyNumberFormat="1" applyFont="1" applyBorder="1"/>
    <xf numFmtId="0" fontId="2" fillId="0" borderId="2" xfId="0" applyNumberFormat="1" applyFont="1" applyBorder="1"/>
    <xf numFmtId="164" fontId="3" fillId="3" borderId="1" xfId="0" applyNumberFormat="1" applyFont="1" applyFill="1" applyBorder="1"/>
    <xf numFmtId="1" fontId="0" fillId="0" borderId="1" xfId="0" applyNumberFormat="1" applyBorder="1"/>
    <xf numFmtId="164" fontId="3" fillId="0" borderId="1" xfId="0" applyNumberFormat="1" applyFont="1" applyBorder="1"/>
    <xf numFmtId="164" fontId="1" fillId="3" borderId="1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0" borderId="1" xfId="0" applyFont="1" applyBorder="1"/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5" fillId="0" borderId="2" xfId="0" quotePrefix="1" applyNumberFormat="1" applyFont="1" applyBorder="1"/>
    <xf numFmtId="0" fontId="5" fillId="0" borderId="3" xfId="0" quotePrefix="1" applyNumberFormat="1" applyFont="1" applyBorder="1"/>
    <xf numFmtId="164" fontId="0" fillId="0" borderId="1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/>
    <xf numFmtId="0" fontId="4" fillId="3" borderId="1" xfId="0" applyFont="1" applyFill="1" applyBorder="1"/>
    <xf numFmtId="1" fontId="0" fillId="3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8"/>
  <sheetViews>
    <sheetView tabSelected="1" workbookViewId="0">
      <selection activeCell="A21" sqref="A21"/>
    </sheetView>
  </sheetViews>
  <sheetFormatPr defaultRowHeight="15" x14ac:dyDescent="0.25"/>
  <cols>
    <col min="1" max="1" width="3.42578125" bestFit="1" customWidth="1"/>
    <col min="2" max="2" width="18.7109375" bestFit="1" customWidth="1"/>
    <col min="3" max="3" width="9.28515625" customWidth="1"/>
    <col min="4" max="7" width="3.7109375" customWidth="1"/>
    <col min="8" max="8" width="5" customWidth="1"/>
    <col min="9" max="10" width="3.7109375" customWidth="1"/>
    <col min="11" max="11" width="3.85546875" customWidth="1"/>
    <col min="12" max="12" width="3.7109375" customWidth="1"/>
    <col min="13" max="13" width="3.7109375" bestFit="1" customWidth="1"/>
    <col min="14" max="14" width="3.85546875" customWidth="1"/>
    <col min="15" max="27" width="3.7109375" customWidth="1"/>
    <col min="28" max="28" width="3.85546875" customWidth="1"/>
    <col min="29" max="29" width="4" customWidth="1"/>
    <col min="30" max="30" width="10.28515625" customWidth="1"/>
    <col min="31" max="31" width="4.28515625" customWidth="1"/>
    <col min="32" max="40" width="3.85546875" customWidth="1"/>
    <col min="41" max="42" width="3.7109375" customWidth="1"/>
    <col min="43" max="43" width="3.85546875" customWidth="1"/>
    <col min="44" max="45" width="3.7109375" customWidth="1"/>
    <col min="46" max="46" width="3.85546875" customWidth="1"/>
    <col min="47" max="48" width="3.7109375" customWidth="1"/>
    <col min="49" max="52" width="3.85546875" customWidth="1"/>
    <col min="53" max="54" width="3.7109375" customWidth="1"/>
    <col min="55" max="55" width="3.85546875" customWidth="1"/>
    <col min="56" max="57" width="3.7109375" customWidth="1"/>
    <col min="58" max="59" width="3.85546875" customWidth="1"/>
    <col min="60" max="60" width="3.7109375" bestFit="1" customWidth="1"/>
    <col min="61" max="61" width="10.42578125" customWidth="1"/>
    <col min="62" max="62" width="3.85546875" customWidth="1"/>
    <col min="63" max="65" width="3.85546875" hidden="1" customWidth="1"/>
    <col min="66" max="68" width="3.85546875" customWidth="1"/>
    <col min="69" max="71" width="3.85546875" hidden="1" customWidth="1"/>
    <col min="72" max="73" width="3.7109375" customWidth="1"/>
    <col min="74" max="74" width="3.85546875" customWidth="1"/>
    <col min="75" max="76" width="3.7109375" bestFit="1" customWidth="1"/>
    <col min="77" max="77" width="3.85546875" bestFit="1" customWidth="1"/>
    <col min="78" max="79" width="3.7109375" hidden="1" customWidth="1"/>
    <col min="80" max="80" width="3.85546875" hidden="1" customWidth="1"/>
    <col min="81" max="82" width="3.7109375" hidden="1" customWidth="1"/>
    <col min="83" max="85" width="3.85546875" hidden="1" customWidth="1"/>
    <col min="86" max="86" width="10.42578125" hidden="1" customWidth="1"/>
    <col min="87" max="87" width="4.5703125" hidden="1" customWidth="1"/>
    <col min="88" max="88" width="3.7109375" hidden="1" customWidth="1"/>
    <col min="89" max="91" width="3.85546875" bestFit="1" customWidth="1"/>
    <col min="92" max="92" width="3.85546875" customWidth="1"/>
    <col min="94" max="98" width="0" hidden="1" customWidth="1"/>
  </cols>
  <sheetData>
    <row r="1" spans="1:97" ht="70.5" x14ac:dyDescent="0.25">
      <c r="A1" s="1" t="s">
        <v>0</v>
      </c>
      <c r="B1" s="31" t="s">
        <v>1</v>
      </c>
      <c r="C1" s="32"/>
      <c r="D1" s="4" t="s">
        <v>5</v>
      </c>
      <c r="E1" s="4" t="s">
        <v>6</v>
      </c>
      <c r="F1" s="4" t="s">
        <v>7</v>
      </c>
      <c r="G1" s="4" t="s">
        <v>8</v>
      </c>
      <c r="H1" s="4" t="s">
        <v>9</v>
      </c>
      <c r="I1" s="4" t="s">
        <v>10</v>
      </c>
      <c r="J1" s="4" t="s">
        <v>13</v>
      </c>
      <c r="K1" s="4" t="s">
        <v>14</v>
      </c>
      <c r="L1" s="4" t="s">
        <v>15</v>
      </c>
      <c r="M1" s="4" t="s">
        <v>16</v>
      </c>
      <c r="N1" s="4" t="s">
        <v>17</v>
      </c>
      <c r="O1" s="4" t="s">
        <v>18</v>
      </c>
      <c r="P1" s="4" t="s">
        <v>22</v>
      </c>
      <c r="Q1" s="4" t="s">
        <v>23</v>
      </c>
      <c r="R1" s="4" t="s">
        <v>24</v>
      </c>
      <c r="S1" s="4" t="s">
        <v>25</v>
      </c>
      <c r="T1" s="4" t="s">
        <v>26</v>
      </c>
      <c r="U1" s="4" t="s">
        <v>27</v>
      </c>
      <c r="V1" s="4" t="s">
        <v>59</v>
      </c>
      <c r="W1" s="4" t="s">
        <v>60</v>
      </c>
      <c r="X1" s="4" t="s">
        <v>61</v>
      </c>
      <c r="Y1" s="4" t="s">
        <v>56</v>
      </c>
      <c r="Z1" s="4" t="s">
        <v>57</v>
      </c>
      <c r="AA1" s="4" t="s">
        <v>58</v>
      </c>
      <c r="AB1" s="6" t="s">
        <v>2</v>
      </c>
      <c r="AC1" s="6" t="s">
        <v>28</v>
      </c>
      <c r="AD1" s="6" t="s">
        <v>3</v>
      </c>
      <c r="AE1" s="6" t="s">
        <v>4</v>
      </c>
      <c r="AF1" s="4" t="s">
        <v>62</v>
      </c>
      <c r="AG1" s="4" t="s">
        <v>63</v>
      </c>
      <c r="AH1" s="4" t="s">
        <v>64</v>
      </c>
      <c r="AI1" s="4" t="s">
        <v>65</v>
      </c>
      <c r="AJ1" s="4" t="s">
        <v>66</v>
      </c>
      <c r="AK1" s="4" t="s">
        <v>67</v>
      </c>
      <c r="AL1" s="4" t="s">
        <v>53</v>
      </c>
      <c r="AM1" s="4" t="s">
        <v>54</v>
      </c>
      <c r="AN1" s="4" t="s">
        <v>55</v>
      </c>
      <c r="AO1" s="4" t="s">
        <v>68</v>
      </c>
      <c r="AP1" s="4" t="s">
        <v>69</v>
      </c>
      <c r="AQ1" s="4" t="s">
        <v>70</v>
      </c>
      <c r="AR1" s="4" t="s">
        <v>71</v>
      </c>
      <c r="AS1" s="4" t="s">
        <v>72</v>
      </c>
      <c r="AT1" s="4" t="s">
        <v>73</v>
      </c>
      <c r="AU1" s="4" t="s">
        <v>74</v>
      </c>
      <c r="AV1" s="4" t="s">
        <v>75</v>
      </c>
      <c r="AW1" s="4" t="s">
        <v>76</v>
      </c>
      <c r="AX1" s="4" t="s">
        <v>92</v>
      </c>
      <c r="AY1" s="4" t="s">
        <v>93</v>
      </c>
      <c r="AZ1" s="4" t="s">
        <v>94</v>
      </c>
      <c r="BA1" s="4" t="s">
        <v>95</v>
      </c>
      <c r="BB1" s="4" t="s">
        <v>96</v>
      </c>
      <c r="BC1" s="4" t="s">
        <v>97</v>
      </c>
      <c r="BD1" s="4" t="s">
        <v>98</v>
      </c>
      <c r="BE1" s="4" t="s">
        <v>99</v>
      </c>
      <c r="BF1" s="4" t="s">
        <v>100</v>
      </c>
      <c r="BG1" s="6" t="s">
        <v>83</v>
      </c>
      <c r="BH1" s="6" t="s">
        <v>120</v>
      </c>
      <c r="BI1" s="6" t="s">
        <v>84</v>
      </c>
      <c r="BJ1" s="6" t="s">
        <v>85</v>
      </c>
      <c r="BK1" s="4" t="s">
        <v>77</v>
      </c>
      <c r="BL1" s="4" t="s">
        <v>78</v>
      </c>
      <c r="BM1" s="4" t="s">
        <v>79</v>
      </c>
      <c r="BN1" s="4" t="s">
        <v>80</v>
      </c>
      <c r="BO1" s="4" t="s">
        <v>81</v>
      </c>
      <c r="BP1" s="4" t="s">
        <v>82</v>
      </c>
      <c r="BQ1" s="4" t="s">
        <v>86</v>
      </c>
      <c r="BR1" s="4" t="s">
        <v>87</v>
      </c>
      <c r="BS1" s="4" t="s">
        <v>88</v>
      </c>
      <c r="BT1" s="4" t="s">
        <v>89</v>
      </c>
      <c r="BU1" s="4" t="s">
        <v>90</v>
      </c>
      <c r="BV1" s="4" t="s">
        <v>91</v>
      </c>
      <c r="BW1" s="4" t="s">
        <v>101</v>
      </c>
      <c r="BX1" s="4" t="s">
        <v>102</v>
      </c>
      <c r="BY1" s="4" t="s">
        <v>103</v>
      </c>
      <c r="BZ1" s="4" t="s">
        <v>104</v>
      </c>
      <c r="CA1" s="4" t="s">
        <v>105</v>
      </c>
      <c r="CB1" s="4" t="s">
        <v>106</v>
      </c>
      <c r="CC1" s="4" t="s">
        <v>107</v>
      </c>
      <c r="CD1" s="4" t="s">
        <v>108</v>
      </c>
      <c r="CE1" s="4" t="s">
        <v>109</v>
      </c>
      <c r="CF1" s="6" t="s">
        <v>110</v>
      </c>
      <c r="CG1" s="6" t="s">
        <v>111</v>
      </c>
      <c r="CH1" s="6" t="s">
        <v>112</v>
      </c>
      <c r="CI1" s="6" t="s">
        <v>113</v>
      </c>
      <c r="CJ1" s="6" t="s">
        <v>114</v>
      </c>
      <c r="CK1" s="6" t="s">
        <v>115</v>
      </c>
      <c r="CL1" s="6" t="s">
        <v>116</v>
      </c>
      <c r="CM1" s="6" t="s">
        <v>117</v>
      </c>
      <c r="CN1" s="6" t="s">
        <v>118</v>
      </c>
    </row>
    <row r="2" spans="1:97" x14ac:dyDescent="0.25">
      <c r="A2" s="1"/>
      <c r="B2" s="15"/>
      <c r="C2" s="16"/>
      <c r="D2" s="17"/>
      <c r="E2" s="17"/>
      <c r="F2" s="18">
        <v>2</v>
      </c>
      <c r="G2" s="17"/>
      <c r="H2" s="17"/>
      <c r="I2" s="18">
        <v>2</v>
      </c>
      <c r="J2" s="17"/>
      <c r="K2" s="17"/>
      <c r="L2" s="17"/>
      <c r="M2" s="17"/>
      <c r="N2" s="17"/>
      <c r="O2" s="17"/>
      <c r="P2" s="17"/>
      <c r="Q2" s="17"/>
      <c r="R2" s="18">
        <v>1</v>
      </c>
      <c r="S2" s="17"/>
      <c r="T2" s="17"/>
      <c r="U2" s="18">
        <v>4</v>
      </c>
      <c r="V2" s="17"/>
      <c r="W2" s="17"/>
      <c r="X2" s="18">
        <v>2</v>
      </c>
      <c r="Y2" s="17"/>
      <c r="Z2" s="17"/>
      <c r="AA2" s="18">
        <v>3</v>
      </c>
      <c r="AB2" s="19">
        <f>SUM(D2:AA2)</f>
        <v>14</v>
      </c>
      <c r="AC2" s="1"/>
      <c r="AD2" s="1"/>
      <c r="AE2" s="1"/>
      <c r="AF2" s="20"/>
      <c r="AG2" s="20"/>
      <c r="AH2" s="21">
        <v>2</v>
      </c>
      <c r="AI2" s="20"/>
      <c r="AJ2" s="20"/>
      <c r="AK2" s="21">
        <v>2</v>
      </c>
      <c r="AL2" s="20"/>
      <c r="AM2" s="20"/>
      <c r="AN2" s="21">
        <v>2</v>
      </c>
      <c r="AO2" s="20"/>
      <c r="AP2" s="20"/>
      <c r="AQ2" s="21">
        <v>3</v>
      </c>
      <c r="AR2" s="20"/>
      <c r="AS2" s="20"/>
      <c r="AT2" s="21">
        <v>2</v>
      </c>
      <c r="AU2" s="20"/>
      <c r="AV2" s="20"/>
      <c r="AW2" s="21">
        <v>2</v>
      </c>
      <c r="AX2" s="20"/>
      <c r="AY2" s="20"/>
      <c r="AZ2" s="21">
        <v>2</v>
      </c>
      <c r="BA2" s="20"/>
      <c r="BB2" s="20"/>
      <c r="BC2" s="21">
        <v>2</v>
      </c>
      <c r="BD2" s="20"/>
      <c r="BE2" s="20"/>
      <c r="BF2" s="21">
        <v>2</v>
      </c>
      <c r="BG2" s="29">
        <f>SUM(AF2:BF2)</f>
        <v>19</v>
      </c>
      <c r="BH2" s="29"/>
      <c r="BI2" s="29"/>
      <c r="BJ2" s="29"/>
      <c r="BK2" s="22"/>
      <c r="BL2" s="22"/>
      <c r="BM2" s="23">
        <v>4</v>
      </c>
      <c r="BN2" s="22"/>
      <c r="BO2" s="22"/>
      <c r="BP2" s="23">
        <v>1</v>
      </c>
      <c r="BQ2" s="22"/>
      <c r="BR2" s="22"/>
      <c r="BS2" s="23">
        <v>3</v>
      </c>
      <c r="BT2" s="22"/>
      <c r="BU2" s="22"/>
      <c r="BV2" s="23">
        <v>2</v>
      </c>
      <c r="BW2" s="22"/>
      <c r="BX2" s="22"/>
      <c r="BY2" s="23">
        <v>2</v>
      </c>
      <c r="BZ2" s="22"/>
      <c r="CA2" s="22"/>
      <c r="CB2" s="23">
        <v>2</v>
      </c>
      <c r="CC2" s="22"/>
      <c r="CD2" s="22"/>
      <c r="CE2" s="23">
        <v>5</v>
      </c>
      <c r="CF2" s="19">
        <f>SUM(BK2:CE2)</f>
        <v>19</v>
      </c>
      <c r="CG2" s="19"/>
      <c r="CH2" s="19"/>
      <c r="CI2" s="19"/>
      <c r="CJ2" s="1">
        <f>CF2+BG2+AB2</f>
        <v>52</v>
      </c>
      <c r="CK2" s="1"/>
      <c r="CL2" s="1"/>
      <c r="CM2" s="1"/>
      <c r="CN2" s="1"/>
    </row>
    <row r="3" spans="1:97" ht="15.75" x14ac:dyDescent="0.25">
      <c r="A3" s="1">
        <v>1</v>
      </c>
      <c r="B3" s="7" t="s">
        <v>29</v>
      </c>
      <c r="C3" s="8" t="s">
        <v>30</v>
      </c>
      <c r="D3" s="2">
        <v>5.5</v>
      </c>
      <c r="E3" s="2">
        <v>0</v>
      </c>
      <c r="F3" s="3">
        <f t="shared" ref="F3:F18" si="0">ROUND(D3*0.4+E3*0.6,1)</f>
        <v>2.2000000000000002</v>
      </c>
      <c r="G3" s="2">
        <v>7.3</v>
      </c>
      <c r="H3" s="2">
        <v>8</v>
      </c>
      <c r="I3" s="3">
        <f t="shared" ref="I3:I18" si="1">ROUND(G3*0.4+H3*0.6,1)</f>
        <v>7.7</v>
      </c>
      <c r="J3" s="2">
        <v>0</v>
      </c>
      <c r="K3" s="2">
        <v>0</v>
      </c>
      <c r="L3" s="3">
        <f t="shared" ref="L3:L18" si="2">ROUND(J3*0.4+K3*0.6,1)</f>
        <v>0</v>
      </c>
      <c r="M3" s="2">
        <v>7.6</v>
      </c>
      <c r="N3" s="2">
        <v>7</v>
      </c>
      <c r="O3" s="3">
        <f t="shared" ref="O3:O17" si="3">ROUND(M3*0.4+N3*0.6,1)</f>
        <v>7.2</v>
      </c>
      <c r="P3" s="2">
        <v>5.7</v>
      </c>
      <c r="Q3" s="2">
        <v>0</v>
      </c>
      <c r="R3" s="3">
        <f t="shared" ref="R3:R18" si="4">ROUND(P3*0.4+Q3*0.6,1)</f>
        <v>2.2999999999999998</v>
      </c>
      <c r="S3" s="2">
        <v>5</v>
      </c>
      <c r="T3" s="2">
        <v>0</v>
      </c>
      <c r="U3" s="3">
        <f t="shared" ref="U3:U18" si="5">ROUND(S3*0.4+T3*0.6,1)</f>
        <v>2</v>
      </c>
      <c r="V3" s="2">
        <v>6</v>
      </c>
      <c r="W3" s="2">
        <v>6</v>
      </c>
      <c r="X3" s="3">
        <f t="shared" ref="X3:X18" si="6">ROUND(V3*0.4+W3*0.6,1)</f>
        <v>6</v>
      </c>
      <c r="Y3" s="2">
        <v>0</v>
      </c>
      <c r="Z3" s="13">
        <v>0</v>
      </c>
      <c r="AA3" s="3">
        <f t="shared" ref="AA3:AA18" si="7">ROUND(Y3*0.4+Z3*0.6,1)</f>
        <v>0</v>
      </c>
      <c r="AB3" s="2">
        <f>ROUND((F3*$F$2+I3*$I$2+L3*$L$2+O3*$O$2+R3*$R$2+$U$2*U3+X3*$X$2+$AA$2*AA3)/$AB$2,1)</f>
        <v>3</v>
      </c>
      <c r="AC3" s="12">
        <v>50</v>
      </c>
      <c r="AD3" s="5" t="str">
        <f t="shared" ref="AD3:AD18" si="8">IF(AC3&lt;50,"yếu",IF(AC3&lt;60,"Trung bình",IF(AC3&lt;70,"TB Khá",IF(AC3&lt;80,"Khá",IF(AC3&lt;90,"Tốt","Xuất sắc")))))</f>
        <v>Trung bình</v>
      </c>
      <c r="AE3" s="5"/>
      <c r="AF3" s="2">
        <v>7.2</v>
      </c>
      <c r="AG3" s="2">
        <v>0</v>
      </c>
      <c r="AH3" s="3">
        <f t="shared" ref="AH3:AH18" si="9">ROUND(AF3*0.4+AG3*0.6,1)</f>
        <v>2.9</v>
      </c>
      <c r="AI3" s="2">
        <v>6.4</v>
      </c>
      <c r="AJ3" s="2">
        <v>2</v>
      </c>
      <c r="AK3" s="3">
        <f t="shared" ref="AK3:AK18" si="10">ROUND(AI3*0.4+AJ3*0.6,1)</f>
        <v>3.8</v>
      </c>
      <c r="AL3" s="2">
        <v>2</v>
      </c>
      <c r="AM3" s="2">
        <v>0</v>
      </c>
      <c r="AN3" s="3">
        <f t="shared" ref="AN3:AN18" si="11">ROUND(AL3*0.4+AM3*0.6,1)</f>
        <v>0.8</v>
      </c>
      <c r="AO3" s="2">
        <v>6.2</v>
      </c>
      <c r="AP3" s="11">
        <v>8</v>
      </c>
      <c r="AQ3" s="3">
        <f t="shared" ref="AQ3:AQ18" si="12">ROUND(AO3*0.4+AP3*0.6,1)</f>
        <v>7.3</v>
      </c>
      <c r="AR3" s="2">
        <v>6.1</v>
      </c>
      <c r="AS3" s="13">
        <v>9</v>
      </c>
      <c r="AT3" s="3">
        <f t="shared" ref="AT3:AT18" si="13">ROUND(AR3*0.4+AS3*0.6,1)</f>
        <v>7.8</v>
      </c>
      <c r="AU3" s="2">
        <v>6.9</v>
      </c>
      <c r="AV3" s="2">
        <v>7.5</v>
      </c>
      <c r="AW3" s="3">
        <f t="shared" ref="AW3:AW18" si="14">ROUND(AU3*0.4+AV3*0.6,1)</f>
        <v>7.3</v>
      </c>
      <c r="AX3" s="2">
        <v>7</v>
      </c>
      <c r="AY3" s="13">
        <v>4</v>
      </c>
      <c r="AZ3" s="3">
        <f t="shared" ref="AZ3:AZ18" si="15">ROUND(AX3*0.4+AY3*0.6,1)</f>
        <v>5.2</v>
      </c>
      <c r="BA3" s="2">
        <v>8.1</v>
      </c>
      <c r="BB3" s="2">
        <v>7.3</v>
      </c>
      <c r="BC3" s="3">
        <f t="shared" ref="BC3:BC18" si="16">ROUND(BA3*0.4+BB3*0.6,1)</f>
        <v>7.6</v>
      </c>
      <c r="BD3" s="2">
        <v>0</v>
      </c>
      <c r="BE3" s="2">
        <v>0</v>
      </c>
      <c r="BF3" s="3">
        <f t="shared" ref="BF3:BF18" si="17">ROUND(BD3*0.4+BE3*0.6,1)</f>
        <v>0</v>
      </c>
      <c r="BG3" s="28">
        <f t="shared" ref="BG3:BG18" si="18">ROUND((AH3*$AH$2+AK3*$AK$2+AN3*$AN$2+AQ3*$AQ$2+AT3*$AT$2+AW3*$AW$2+AZ3*$AZ$2+BC3*$BC$2+BF3*$BF$2)/$BG$2,1)</f>
        <v>4.9000000000000004</v>
      </c>
      <c r="BH3" s="30">
        <v>50</v>
      </c>
      <c r="BI3" s="26" t="str">
        <f>IF(BH3&lt;50,"Yếu",IF(BH3&lt;60,"Trung bình",IF(BH3&lt;70,"TB Khá",IF(BH3&lt;80,"Khá",IF(BH3&lt;90,"Tốt","Xuất sắc")))))</f>
        <v>Trung bình</v>
      </c>
      <c r="BJ3" s="28"/>
      <c r="BK3" s="2"/>
      <c r="BL3" s="2"/>
      <c r="BM3" s="3">
        <f t="shared" ref="BM3:BM18" si="19">ROUND(BK3*0.4+BL3*0.6,1)</f>
        <v>0</v>
      </c>
      <c r="BN3" s="2">
        <v>7</v>
      </c>
      <c r="BO3" s="2">
        <v>0</v>
      </c>
      <c r="BP3" s="3">
        <f t="shared" ref="BP3:BP18" si="20">ROUND(BN3*0.4+BO3*0.6,1)</f>
        <v>2.8</v>
      </c>
      <c r="BQ3" s="2"/>
      <c r="BR3" s="2"/>
      <c r="BS3" s="3">
        <f t="shared" ref="BS3:BS18" si="21">ROUND(BQ3*0.4+BR3*0.6,1)</f>
        <v>0</v>
      </c>
      <c r="BT3" s="2">
        <v>0</v>
      </c>
      <c r="BU3" s="13">
        <v>0</v>
      </c>
      <c r="BV3" s="3">
        <f t="shared" ref="BV3:BV18" si="22">ROUND(BT3*0.4+BU3*0.6,1)</f>
        <v>0</v>
      </c>
      <c r="BW3" s="2">
        <v>5</v>
      </c>
      <c r="BX3" s="2">
        <v>0</v>
      </c>
      <c r="BY3" s="3">
        <f t="shared" ref="BY3:BY18" si="23">ROUND(BW3*0.4+BX3*0.6,1)</f>
        <v>2</v>
      </c>
      <c r="BZ3" s="2"/>
      <c r="CA3" s="13"/>
      <c r="CB3" s="3">
        <f t="shared" ref="CB3:CB18" si="24">ROUND(BZ3*0.4+CA3*0.6,1)</f>
        <v>0</v>
      </c>
      <c r="CC3" s="2"/>
      <c r="CD3" s="2"/>
      <c r="CE3" s="3"/>
      <c r="CF3" s="2">
        <f t="shared" ref="CF3:CF18" si="25">ROUND((BS3*$BS$2+BV3*$BV$2+AZ3*$AZ$2+BC3*$BC$2+BF3*$BF$2+BY3*$BY$2+CB3*$CB$2+CE3*$CE$2)/$CF$2,1)</f>
        <v>1.6</v>
      </c>
      <c r="CG3" s="12"/>
      <c r="CH3" s="2" t="str">
        <f>IF(CG3&lt;50,"Yếu",IF(CG3&lt;60,"Trung bình",IF(CG3&lt;70,"TB Khá",IF(CG3&lt;80,"Khá",IF(CG3&lt;90,"Tốt","Xuất sắc")))))</f>
        <v>Yếu</v>
      </c>
      <c r="CI3" s="2"/>
      <c r="CJ3" s="2"/>
      <c r="CK3" s="2">
        <v>7.5</v>
      </c>
      <c r="CL3" s="2"/>
      <c r="CM3" s="2"/>
      <c r="CN3" s="2"/>
      <c r="CP3" t="str">
        <f>IF(OR(F3&lt;5,I3&lt;5,R3&lt;5,U3&lt;5,X3&lt;5,AA3&lt;5,AH3&lt;5,AK3&lt;5,AN3&lt;5,AQ3&lt;5,AT3&lt;5,AW3&lt;5,BM3&lt;5,BP3&lt;5,BS3&lt;5,BV3&lt;5,AZ3&lt;5,BC3&lt;5,BF3&lt;5,BY3&lt;5,CB3&lt;5,CE3&lt;5),"KĐT","")</f>
        <v>KĐT</v>
      </c>
      <c r="CQ3">
        <v>7.5</v>
      </c>
      <c r="CR3">
        <v>7.8</v>
      </c>
      <c r="CS3">
        <f>ROUND((CQ3+CR3)/2,1)</f>
        <v>7.7</v>
      </c>
    </row>
    <row r="4" spans="1:97" ht="15.75" x14ac:dyDescent="0.25">
      <c r="A4" s="1">
        <v>2</v>
      </c>
      <c r="B4" s="7" t="s">
        <v>37</v>
      </c>
      <c r="C4" s="8" t="s">
        <v>38</v>
      </c>
      <c r="D4" s="2">
        <v>5.5</v>
      </c>
      <c r="E4" s="2">
        <v>4</v>
      </c>
      <c r="F4" s="3">
        <f t="shared" si="0"/>
        <v>4.5999999999999996</v>
      </c>
      <c r="G4" s="2">
        <v>6.8</v>
      </c>
      <c r="H4" s="2">
        <v>7</v>
      </c>
      <c r="I4" s="3">
        <f t="shared" si="1"/>
        <v>6.9</v>
      </c>
      <c r="J4" s="2">
        <v>5.9</v>
      </c>
      <c r="K4" s="2">
        <v>0</v>
      </c>
      <c r="L4" s="3">
        <f t="shared" si="2"/>
        <v>2.4</v>
      </c>
      <c r="M4" s="2">
        <v>7</v>
      </c>
      <c r="N4" s="2">
        <v>7</v>
      </c>
      <c r="O4" s="3">
        <f t="shared" si="3"/>
        <v>7</v>
      </c>
      <c r="P4" s="2">
        <v>5</v>
      </c>
      <c r="Q4" s="2">
        <v>0</v>
      </c>
      <c r="R4" s="3">
        <f t="shared" si="4"/>
        <v>2</v>
      </c>
      <c r="S4" s="2">
        <v>5</v>
      </c>
      <c r="T4" s="2">
        <v>4.5</v>
      </c>
      <c r="U4" s="3">
        <f t="shared" si="5"/>
        <v>4.7</v>
      </c>
      <c r="V4" s="2">
        <v>3.2</v>
      </c>
      <c r="W4" s="2">
        <v>0</v>
      </c>
      <c r="X4" s="3">
        <f t="shared" si="6"/>
        <v>1.3</v>
      </c>
      <c r="Y4" s="2">
        <v>0.9</v>
      </c>
      <c r="Z4" s="13">
        <v>0</v>
      </c>
      <c r="AA4" s="3">
        <f t="shared" si="7"/>
        <v>0.4</v>
      </c>
      <c r="AB4" s="2">
        <f t="shared" ref="AB4:AB18" si="26">ROUND((F4*$F$2+I4*$I$2+L4*$L$2+O4*$O$2+R4*$R$2+$U$2*U4+X4*$X$2+$AA$2*AA4)/$AB$2,1)</f>
        <v>3.4</v>
      </c>
      <c r="AC4" s="12">
        <v>50</v>
      </c>
      <c r="AD4" s="5" t="str">
        <f t="shared" si="8"/>
        <v>Trung bình</v>
      </c>
      <c r="AE4" s="5"/>
      <c r="AF4" s="2">
        <v>0</v>
      </c>
      <c r="AG4" s="2">
        <v>0</v>
      </c>
      <c r="AH4" s="3">
        <f t="shared" si="9"/>
        <v>0</v>
      </c>
      <c r="AI4" s="2">
        <v>0</v>
      </c>
      <c r="AJ4" s="2">
        <v>0</v>
      </c>
      <c r="AK4" s="3">
        <f t="shared" si="10"/>
        <v>0</v>
      </c>
      <c r="AL4" s="2">
        <v>2.2999999999999998</v>
      </c>
      <c r="AM4" s="2">
        <v>0</v>
      </c>
      <c r="AN4" s="3">
        <f t="shared" si="11"/>
        <v>0.9</v>
      </c>
      <c r="AO4" s="2">
        <v>0</v>
      </c>
      <c r="AP4" s="11">
        <v>0</v>
      </c>
      <c r="AQ4" s="3">
        <f t="shared" si="12"/>
        <v>0</v>
      </c>
      <c r="AR4" s="2">
        <v>0</v>
      </c>
      <c r="AS4" s="13">
        <v>0</v>
      </c>
      <c r="AT4" s="3">
        <f t="shared" si="13"/>
        <v>0</v>
      </c>
      <c r="AU4" s="2">
        <v>0</v>
      </c>
      <c r="AV4" s="2">
        <v>0</v>
      </c>
      <c r="AW4" s="3">
        <f t="shared" si="14"/>
        <v>0</v>
      </c>
      <c r="AX4" s="2">
        <v>0</v>
      </c>
      <c r="AY4" s="13">
        <v>0</v>
      </c>
      <c r="AZ4" s="3">
        <f t="shared" si="15"/>
        <v>0</v>
      </c>
      <c r="BA4" s="2">
        <v>0</v>
      </c>
      <c r="BB4" s="2">
        <v>0</v>
      </c>
      <c r="BC4" s="3">
        <f t="shared" si="16"/>
        <v>0</v>
      </c>
      <c r="BD4" s="2">
        <v>0</v>
      </c>
      <c r="BE4" s="2">
        <v>0</v>
      </c>
      <c r="BF4" s="3">
        <f t="shared" si="17"/>
        <v>0</v>
      </c>
      <c r="BG4" s="28">
        <f t="shared" si="18"/>
        <v>0.1</v>
      </c>
      <c r="BH4" s="30">
        <v>0</v>
      </c>
      <c r="BI4" s="26" t="str">
        <f t="shared" ref="BI4:BI18" si="27">IF(BH4&lt;50,"Yếu",IF(BH4&lt;60,"Trung bình",IF(BH4&lt;70,"TB Khá",IF(BH4&lt;80,"Khá",IF(BH4&lt;90,"Tốt","Xuất sắc")))))</f>
        <v>Yếu</v>
      </c>
      <c r="BJ4" s="28"/>
      <c r="BK4" s="2"/>
      <c r="BL4" s="2"/>
      <c r="BM4" s="3">
        <f t="shared" si="19"/>
        <v>0</v>
      </c>
      <c r="BN4" s="2">
        <v>0</v>
      </c>
      <c r="BO4" s="2">
        <v>0</v>
      </c>
      <c r="BP4" s="3">
        <f t="shared" si="20"/>
        <v>0</v>
      </c>
      <c r="BQ4" s="2"/>
      <c r="BR4" s="2"/>
      <c r="BS4" s="3">
        <f t="shared" si="21"/>
        <v>0</v>
      </c>
      <c r="BT4" s="2">
        <v>0</v>
      </c>
      <c r="BU4" s="13">
        <v>0</v>
      </c>
      <c r="BV4" s="3">
        <f t="shared" si="22"/>
        <v>0</v>
      </c>
      <c r="BW4" s="2">
        <v>0</v>
      </c>
      <c r="BX4" s="2">
        <v>0</v>
      </c>
      <c r="BY4" s="3">
        <f t="shared" si="23"/>
        <v>0</v>
      </c>
      <c r="BZ4" s="2"/>
      <c r="CA4" s="13"/>
      <c r="CB4" s="3">
        <f t="shared" si="24"/>
        <v>0</v>
      </c>
      <c r="CC4" s="2"/>
      <c r="CD4" s="2"/>
      <c r="CE4" s="3"/>
      <c r="CF4" s="2">
        <f t="shared" si="25"/>
        <v>0</v>
      </c>
      <c r="CG4" s="12"/>
      <c r="CH4" s="2" t="str">
        <f t="shared" ref="CH4:CH18" si="28">IF(CG4&lt;50,"Yếu",IF(CG4&lt;60,"Trung bình",IF(CG4&lt;70,"TB Khá",IF(CG4&lt;80,"Khá",IF(CG4&lt;90,"Tốt","Xuất sắc")))))</f>
        <v>Yếu</v>
      </c>
      <c r="CI4" s="2"/>
      <c r="CJ4" s="2"/>
      <c r="CK4" s="2">
        <v>0</v>
      </c>
      <c r="CL4" s="2"/>
      <c r="CM4" s="2"/>
      <c r="CN4" s="2"/>
    </row>
    <row r="5" spans="1:97" ht="15.75" x14ac:dyDescent="0.25">
      <c r="A5" s="1">
        <v>3</v>
      </c>
      <c r="B5" s="7" t="s">
        <v>39</v>
      </c>
      <c r="C5" s="8" t="s">
        <v>40</v>
      </c>
      <c r="D5" s="2">
        <v>5.3</v>
      </c>
      <c r="E5" s="2">
        <v>5.8</v>
      </c>
      <c r="F5" s="3">
        <f t="shared" si="0"/>
        <v>5.6</v>
      </c>
      <c r="G5" s="2">
        <v>7.3</v>
      </c>
      <c r="H5" s="2">
        <v>0</v>
      </c>
      <c r="I5" s="3">
        <f t="shared" si="1"/>
        <v>2.9</v>
      </c>
      <c r="J5" s="2">
        <v>6.6</v>
      </c>
      <c r="K5" s="2">
        <v>5</v>
      </c>
      <c r="L5" s="3">
        <f t="shared" si="2"/>
        <v>5.6</v>
      </c>
      <c r="M5" s="2">
        <v>6.8</v>
      </c>
      <c r="N5" s="2">
        <v>7</v>
      </c>
      <c r="O5" s="3">
        <f t="shared" si="3"/>
        <v>6.9</v>
      </c>
      <c r="P5" s="2">
        <v>5</v>
      </c>
      <c r="Q5" s="2">
        <v>0</v>
      </c>
      <c r="R5" s="3">
        <f t="shared" si="4"/>
        <v>2</v>
      </c>
      <c r="S5" s="2">
        <v>5</v>
      </c>
      <c r="T5" s="2">
        <v>3.5</v>
      </c>
      <c r="U5" s="3">
        <f t="shared" si="5"/>
        <v>4.0999999999999996</v>
      </c>
      <c r="V5" s="2">
        <v>6.5</v>
      </c>
      <c r="W5" s="2">
        <v>6</v>
      </c>
      <c r="X5" s="3">
        <f t="shared" si="6"/>
        <v>6.2</v>
      </c>
      <c r="Y5" s="2">
        <v>4</v>
      </c>
      <c r="Z5" s="13">
        <v>0</v>
      </c>
      <c r="AA5" s="3">
        <f t="shared" si="7"/>
        <v>1.6</v>
      </c>
      <c r="AB5" s="2">
        <f t="shared" si="26"/>
        <v>3.8</v>
      </c>
      <c r="AC5" s="12">
        <v>54</v>
      </c>
      <c r="AD5" s="5" t="str">
        <f t="shared" si="8"/>
        <v>Trung bình</v>
      </c>
      <c r="AE5" s="5"/>
      <c r="AF5" s="2">
        <v>7.2</v>
      </c>
      <c r="AG5" s="2">
        <v>2.8</v>
      </c>
      <c r="AH5" s="3">
        <f t="shared" si="9"/>
        <v>4.5999999999999996</v>
      </c>
      <c r="AI5" s="2">
        <v>6.2</v>
      </c>
      <c r="AJ5" s="2">
        <v>2</v>
      </c>
      <c r="AK5" s="3">
        <f t="shared" si="10"/>
        <v>3.7</v>
      </c>
      <c r="AL5" s="2">
        <v>1</v>
      </c>
      <c r="AM5" s="2">
        <v>0</v>
      </c>
      <c r="AN5" s="3">
        <f t="shared" si="11"/>
        <v>0.4</v>
      </c>
      <c r="AO5" s="2">
        <v>7</v>
      </c>
      <c r="AP5" s="11">
        <v>7</v>
      </c>
      <c r="AQ5" s="3">
        <f t="shared" si="12"/>
        <v>7</v>
      </c>
      <c r="AR5" s="2">
        <v>7.1</v>
      </c>
      <c r="AS5" s="13">
        <v>8</v>
      </c>
      <c r="AT5" s="3">
        <f t="shared" si="13"/>
        <v>7.6</v>
      </c>
      <c r="AU5" s="2">
        <v>5.8</v>
      </c>
      <c r="AV5" s="2">
        <v>6.5</v>
      </c>
      <c r="AW5" s="3">
        <f t="shared" si="14"/>
        <v>6.2</v>
      </c>
      <c r="AX5" s="2">
        <v>7.3</v>
      </c>
      <c r="AY5" s="13">
        <v>3.8</v>
      </c>
      <c r="AZ5" s="3">
        <f t="shared" si="15"/>
        <v>5.2</v>
      </c>
      <c r="BA5" s="2">
        <v>6.7</v>
      </c>
      <c r="BB5" s="2">
        <v>8</v>
      </c>
      <c r="BC5" s="3">
        <f t="shared" si="16"/>
        <v>7.5</v>
      </c>
      <c r="BD5" s="2">
        <v>6.6</v>
      </c>
      <c r="BE5" s="2">
        <v>5</v>
      </c>
      <c r="BF5" s="3">
        <f t="shared" si="17"/>
        <v>5.6</v>
      </c>
      <c r="BG5" s="28">
        <f t="shared" si="18"/>
        <v>5.4</v>
      </c>
      <c r="BH5" s="30">
        <v>50</v>
      </c>
      <c r="BI5" s="26" t="str">
        <f t="shared" si="27"/>
        <v>Trung bình</v>
      </c>
      <c r="BJ5" s="28"/>
      <c r="BK5" s="2"/>
      <c r="BL5" s="2"/>
      <c r="BM5" s="3">
        <f t="shared" si="19"/>
        <v>0</v>
      </c>
      <c r="BN5" s="2">
        <v>7.4</v>
      </c>
      <c r="BO5" s="2">
        <v>4</v>
      </c>
      <c r="BP5" s="3">
        <f t="shared" si="20"/>
        <v>5.4</v>
      </c>
      <c r="BQ5" s="2"/>
      <c r="BR5" s="2"/>
      <c r="BS5" s="3">
        <f t="shared" si="21"/>
        <v>0</v>
      </c>
      <c r="BT5" s="2">
        <v>0</v>
      </c>
      <c r="BU5" s="13">
        <v>0</v>
      </c>
      <c r="BV5" s="3">
        <f t="shared" si="22"/>
        <v>0</v>
      </c>
      <c r="BW5" s="2">
        <v>5.3</v>
      </c>
      <c r="BX5" s="2">
        <v>6</v>
      </c>
      <c r="BY5" s="3">
        <f t="shared" si="23"/>
        <v>5.7</v>
      </c>
      <c r="BZ5" s="2"/>
      <c r="CA5" s="13"/>
      <c r="CB5" s="3">
        <f t="shared" si="24"/>
        <v>0</v>
      </c>
      <c r="CC5" s="2"/>
      <c r="CD5" s="2"/>
      <c r="CE5" s="3"/>
      <c r="CF5" s="2">
        <f t="shared" si="25"/>
        <v>2.5</v>
      </c>
      <c r="CG5" s="12"/>
      <c r="CH5" s="2" t="str">
        <f t="shared" si="28"/>
        <v>Yếu</v>
      </c>
      <c r="CI5" s="2"/>
      <c r="CJ5" s="2"/>
      <c r="CK5" s="2">
        <v>7</v>
      </c>
      <c r="CL5" s="2"/>
      <c r="CM5" s="2"/>
      <c r="CN5" s="2"/>
    </row>
    <row r="6" spans="1:97" ht="15.75" x14ac:dyDescent="0.25">
      <c r="A6" s="1">
        <v>4</v>
      </c>
      <c r="B6" s="7" t="s">
        <v>41</v>
      </c>
      <c r="C6" s="8" t="s">
        <v>31</v>
      </c>
      <c r="D6" s="2">
        <v>6.8</v>
      </c>
      <c r="E6" s="2">
        <v>6.3</v>
      </c>
      <c r="F6" s="3">
        <f t="shared" si="0"/>
        <v>6.5</v>
      </c>
      <c r="G6" s="2">
        <v>7.3</v>
      </c>
      <c r="H6" s="2">
        <v>8</v>
      </c>
      <c r="I6" s="3">
        <f t="shared" si="1"/>
        <v>7.7</v>
      </c>
      <c r="J6" s="2">
        <v>7</v>
      </c>
      <c r="K6" s="2">
        <v>7</v>
      </c>
      <c r="L6" s="3">
        <f t="shared" si="2"/>
        <v>7</v>
      </c>
      <c r="M6" s="2">
        <v>7.4</v>
      </c>
      <c r="N6" s="2">
        <v>6</v>
      </c>
      <c r="O6" s="3">
        <f t="shared" si="3"/>
        <v>6.6</v>
      </c>
      <c r="P6" s="2">
        <v>7.7</v>
      </c>
      <c r="Q6" s="2">
        <v>3.8</v>
      </c>
      <c r="R6" s="3">
        <f t="shared" si="4"/>
        <v>5.4</v>
      </c>
      <c r="S6" s="2">
        <v>6</v>
      </c>
      <c r="T6" s="2">
        <v>5.5</v>
      </c>
      <c r="U6" s="3">
        <f t="shared" si="5"/>
        <v>5.7</v>
      </c>
      <c r="V6" s="2">
        <v>8.1999999999999993</v>
      </c>
      <c r="W6" s="2">
        <v>5</v>
      </c>
      <c r="X6" s="3">
        <f t="shared" si="6"/>
        <v>6.3</v>
      </c>
      <c r="Y6" s="2">
        <v>8</v>
      </c>
      <c r="Z6" s="13">
        <v>4</v>
      </c>
      <c r="AA6" s="3">
        <f t="shared" si="7"/>
        <v>5.6</v>
      </c>
      <c r="AB6" s="2">
        <f t="shared" si="26"/>
        <v>6.1</v>
      </c>
      <c r="AC6" s="12">
        <v>71</v>
      </c>
      <c r="AD6" s="5" t="str">
        <f t="shared" si="8"/>
        <v>Khá</v>
      </c>
      <c r="AE6" s="5"/>
      <c r="AF6" s="2">
        <v>7.8</v>
      </c>
      <c r="AG6" s="2">
        <v>3.5</v>
      </c>
      <c r="AH6" s="3">
        <f t="shared" si="9"/>
        <v>5.2</v>
      </c>
      <c r="AI6" s="2">
        <v>7.6</v>
      </c>
      <c r="AJ6" s="2">
        <v>2.5</v>
      </c>
      <c r="AK6" s="3">
        <f t="shared" si="10"/>
        <v>4.5</v>
      </c>
      <c r="AL6" s="2">
        <v>8.1999999999999993</v>
      </c>
      <c r="AM6" s="2">
        <v>5</v>
      </c>
      <c r="AN6" s="3">
        <f t="shared" si="11"/>
        <v>6.3</v>
      </c>
      <c r="AO6" s="2">
        <v>8.1</v>
      </c>
      <c r="AP6" s="11">
        <v>8</v>
      </c>
      <c r="AQ6" s="3">
        <f t="shared" si="12"/>
        <v>8</v>
      </c>
      <c r="AR6" s="2">
        <v>8.1</v>
      </c>
      <c r="AS6" s="13">
        <v>8</v>
      </c>
      <c r="AT6" s="3">
        <f t="shared" si="13"/>
        <v>8</v>
      </c>
      <c r="AU6" s="2">
        <v>7.8</v>
      </c>
      <c r="AV6" s="2">
        <v>8.5</v>
      </c>
      <c r="AW6" s="3">
        <f t="shared" si="14"/>
        <v>8.1999999999999993</v>
      </c>
      <c r="AX6" s="2">
        <v>8</v>
      </c>
      <c r="AY6" s="13">
        <v>5.3</v>
      </c>
      <c r="AZ6" s="3">
        <f t="shared" si="15"/>
        <v>6.4</v>
      </c>
      <c r="BA6" s="2">
        <v>8.1</v>
      </c>
      <c r="BB6" s="2">
        <v>8</v>
      </c>
      <c r="BC6" s="3">
        <f t="shared" si="16"/>
        <v>8</v>
      </c>
      <c r="BD6" s="2">
        <v>7.6</v>
      </c>
      <c r="BE6" s="2">
        <v>7</v>
      </c>
      <c r="BF6" s="3">
        <f t="shared" si="17"/>
        <v>7.2</v>
      </c>
      <c r="BG6" s="28">
        <f t="shared" si="18"/>
        <v>6.9</v>
      </c>
      <c r="BH6" s="30">
        <v>85</v>
      </c>
      <c r="BI6" s="26" t="str">
        <f t="shared" si="27"/>
        <v>Tốt</v>
      </c>
      <c r="BJ6" s="28"/>
      <c r="BK6" s="2"/>
      <c r="BL6" s="2"/>
      <c r="BM6" s="3">
        <f t="shared" si="19"/>
        <v>0</v>
      </c>
      <c r="BN6" s="2">
        <v>8.1999999999999993</v>
      </c>
      <c r="BO6" s="2">
        <v>5</v>
      </c>
      <c r="BP6" s="3">
        <f t="shared" si="20"/>
        <v>6.3</v>
      </c>
      <c r="BQ6" s="2"/>
      <c r="BR6" s="2"/>
      <c r="BS6" s="3">
        <f t="shared" si="21"/>
        <v>0</v>
      </c>
      <c r="BT6" s="2">
        <v>7.2</v>
      </c>
      <c r="BU6" s="13">
        <v>6.5</v>
      </c>
      <c r="BV6" s="3">
        <f t="shared" si="22"/>
        <v>6.8</v>
      </c>
      <c r="BW6" s="2">
        <v>8</v>
      </c>
      <c r="BX6" s="2">
        <v>7</v>
      </c>
      <c r="BY6" s="3">
        <f t="shared" si="23"/>
        <v>7.4</v>
      </c>
      <c r="BZ6" s="2"/>
      <c r="CA6" s="13"/>
      <c r="CB6" s="3">
        <f t="shared" si="24"/>
        <v>0</v>
      </c>
      <c r="CC6" s="2"/>
      <c r="CD6" s="2"/>
      <c r="CE6" s="3"/>
      <c r="CF6" s="2">
        <f t="shared" si="25"/>
        <v>3.8</v>
      </c>
      <c r="CG6" s="12"/>
      <c r="CH6" s="2" t="str">
        <f t="shared" si="28"/>
        <v>Yếu</v>
      </c>
      <c r="CI6" s="2"/>
      <c r="CJ6" s="2"/>
      <c r="CK6" s="2">
        <v>7</v>
      </c>
      <c r="CL6" s="2"/>
      <c r="CM6" s="2"/>
      <c r="CN6" s="2"/>
    </row>
    <row r="7" spans="1:97" ht="15.75" x14ac:dyDescent="0.25">
      <c r="A7" s="1">
        <v>5</v>
      </c>
      <c r="B7" s="10" t="s">
        <v>20</v>
      </c>
      <c r="C7" s="8" t="s">
        <v>32</v>
      </c>
      <c r="D7" s="2">
        <v>3.8</v>
      </c>
      <c r="E7" s="2">
        <v>0</v>
      </c>
      <c r="F7" s="3">
        <f t="shared" si="0"/>
        <v>1.5</v>
      </c>
      <c r="G7" s="2">
        <v>6.8</v>
      </c>
      <c r="H7" s="2">
        <v>0</v>
      </c>
      <c r="I7" s="3">
        <f t="shared" si="1"/>
        <v>2.7</v>
      </c>
      <c r="J7" s="2">
        <v>1.4</v>
      </c>
      <c r="K7" s="2">
        <v>4</v>
      </c>
      <c r="L7" s="3">
        <f t="shared" si="2"/>
        <v>3</v>
      </c>
      <c r="M7" s="2">
        <v>7</v>
      </c>
      <c r="N7" s="2">
        <v>7</v>
      </c>
      <c r="O7" s="3">
        <f t="shared" si="3"/>
        <v>7</v>
      </c>
      <c r="P7" s="2">
        <v>5</v>
      </c>
      <c r="Q7" s="2">
        <v>3</v>
      </c>
      <c r="R7" s="3">
        <f t="shared" si="4"/>
        <v>3.8</v>
      </c>
      <c r="S7" s="2">
        <v>1.6</v>
      </c>
      <c r="T7" s="2">
        <v>0</v>
      </c>
      <c r="U7" s="3">
        <f t="shared" si="5"/>
        <v>0.6</v>
      </c>
      <c r="V7" s="2">
        <v>0</v>
      </c>
      <c r="W7" s="2">
        <v>0</v>
      </c>
      <c r="X7" s="3">
        <f t="shared" si="6"/>
        <v>0</v>
      </c>
      <c r="Y7" s="2">
        <v>2.2000000000000002</v>
      </c>
      <c r="Z7" s="13">
        <v>0</v>
      </c>
      <c r="AA7" s="3">
        <f t="shared" si="7"/>
        <v>0.9</v>
      </c>
      <c r="AB7" s="2">
        <f t="shared" si="26"/>
        <v>1.2</v>
      </c>
      <c r="AC7" s="12">
        <v>50</v>
      </c>
      <c r="AD7" s="5" t="str">
        <f t="shared" si="8"/>
        <v>Trung bình</v>
      </c>
      <c r="AE7" s="5"/>
      <c r="AF7" s="2">
        <v>6.6</v>
      </c>
      <c r="AG7" s="2">
        <v>2</v>
      </c>
      <c r="AH7" s="3">
        <f t="shared" si="9"/>
        <v>3.8</v>
      </c>
      <c r="AI7" s="2">
        <v>4.2</v>
      </c>
      <c r="AJ7" s="2">
        <v>0</v>
      </c>
      <c r="AK7" s="3">
        <f t="shared" si="10"/>
        <v>1.7</v>
      </c>
      <c r="AL7" s="2">
        <v>0</v>
      </c>
      <c r="AM7" s="2">
        <v>0</v>
      </c>
      <c r="AN7" s="3">
        <f t="shared" si="11"/>
        <v>0</v>
      </c>
      <c r="AO7" s="2">
        <v>7.1</v>
      </c>
      <c r="AP7" s="11">
        <v>8</v>
      </c>
      <c r="AQ7" s="3">
        <f t="shared" si="12"/>
        <v>7.6</v>
      </c>
      <c r="AR7" s="2">
        <v>6.9</v>
      </c>
      <c r="AS7" s="13">
        <v>8</v>
      </c>
      <c r="AT7" s="3">
        <f t="shared" si="13"/>
        <v>7.6</v>
      </c>
      <c r="AU7" s="2">
        <v>6.6</v>
      </c>
      <c r="AV7" s="2">
        <v>6.5</v>
      </c>
      <c r="AW7" s="3">
        <f t="shared" si="14"/>
        <v>6.5</v>
      </c>
      <c r="AX7" s="2">
        <v>6.6</v>
      </c>
      <c r="AY7" s="13">
        <v>3.5</v>
      </c>
      <c r="AZ7" s="3">
        <f t="shared" si="15"/>
        <v>4.7</v>
      </c>
      <c r="BA7" s="2">
        <v>6</v>
      </c>
      <c r="BB7" s="2">
        <v>5.3</v>
      </c>
      <c r="BC7" s="3">
        <f t="shared" si="16"/>
        <v>5.6</v>
      </c>
      <c r="BD7" s="2">
        <v>6.3</v>
      </c>
      <c r="BE7" s="2">
        <v>6</v>
      </c>
      <c r="BF7" s="3">
        <f t="shared" si="17"/>
        <v>6.1</v>
      </c>
      <c r="BG7" s="28">
        <f t="shared" si="18"/>
        <v>5</v>
      </c>
      <c r="BH7" s="30">
        <v>50</v>
      </c>
      <c r="BI7" s="26" t="str">
        <f t="shared" si="27"/>
        <v>Trung bình</v>
      </c>
      <c r="BJ7" s="28"/>
      <c r="BK7" s="2"/>
      <c r="BL7" s="2"/>
      <c r="BM7" s="3">
        <f t="shared" si="19"/>
        <v>0</v>
      </c>
      <c r="BN7" s="2">
        <v>7.2</v>
      </c>
      <c r="BO7" s="2">
        <v>3</v>
      </c>
      <c r="BP7" s="3">
        <f t="shared" si="20"/>
        <v>4.7</v>
      </c>
      <c r="BQ7" s="2"/>
      <c r="BR7" s="2"/>
      <c r="BS7" s="3">
        <f t="shared" si="21"/>
        <v>0</v>
      </c>
      <c r="BT7" s="2">
        <v>0</v>
      </c>
      <c r="BU7" s="13">
        <v>0</v>
      </c>
      <c r="BV7" s="3">
        <f t="shared" si="22"/>
        <v>0</v>
      </c>
      <c r="BW7" s="2">
        <v>7.3</v>
      </c>
      <c r="BX7" s="2">
        <v>5</v>
      </c>
      <c r="BY7" s="3">
        <f t="shared" si="23"/>
        <v>5.9</v>
      </c>
      <c r="BZ7" s="2"/>
      <c r="CA7" s="13"/>
      <c r="CB7" s="3">
        <f t="shared" si="24"/>
        <v>0</v>
      </c>
      <c r="CC7" s="2"/>
      <c r="CD7" s="2"/>
      <c r="CE7" s="3"/>
      <c r="CF7" s="2">
        <f t="shared" si="25"/>
        <v>2.2999999999999998</v>
      </c>
      <c r="CG7" s="12"/>
      <c r="CH7" s="2" t="str">
        <f t="shared" si="28"/>
        <v>Yếu</v>
      </c>
      <c r="CI7" s="2"/>
      <c r="CJ7" s="2"/>
      <c r="CK7" s="2">
        <v>6.5</v>
      </c>
      <c r="CL7" s="2"/>
      <c r="CM7" s="2"/>
      <c r="CN7" s="2"/>
    </row>
    <row r="8" spans="1:97" ht="15.75" x14ac:dyDescent="0.25">
      <c r="A8" s="1">
        <v>6</v>
      </c>
      <c r="B8" s="7" t="s">
        <v>19</v>
      </c>
      <c r="C8" s="8" t="s">
        <v>42</v>
      </c>
      <c r="D8" s="2">
        <v>5.7</v>
      </c>
      <c r="E8" s="2">
        <v>8.8000000000000007</v>
      </c>
      <c r="F8" s="3">
        <f t="shared" si="0"/>
        <v>7.6</v>
      </c>
      <c r="G8" s="2">
        <v>6.5</v>
      </c>
      <c r="H8" s="2">
        <v>7.5</v>
      </c>
      <c r="I8" s="3">
        <f t="shared" si="1"/>
        <v>7.1</v>
      </c>
      <c r="J8" s="2">
        <v>5.7</v>
      </c>
      <c r="K8" s="2">
        <v>7</v>
      </c>
      <c r="L8" s="3">
        <f t="shared" si="2"/>
        <v>6.5</v>
      </c>
      <c r="M8" s="2">
        <v>7.8</v>
      </c>
      <c r="N8" s="2">
        <v>6</v>
      </c>
      <c r="O8" s="3">
        <f t="shared" si="3"/>
        <v>6.7</v>
      </c>
      <c r="P8" s="2">
        <v>6.7</v>
      </c>
      <c r="Q8" s="2">
        <v>3.3</v>
      </c>
      <c r="R8" s="3">
        <f t="shared" si="4"/>
        <v>4.7</v>
      </c>
      <c r="S8" s="2">
        <v>5.2</v>
      </c>
      <c r="T8" s="2">
        <v>3.5</v>
      </c>
      <c r="U8" s="3">
        <f t="shared" si="5"/>
        <v>4.2</v>
      </c>
      <c r="V8" s="2">
        <v>3.3</v>
      </c>
      <c r="W8" s="2">
        <v>0</v>
      </c>
      <c r="X8" s="3">
        <f t="shared" si="6"/>
        <v>1.3</v>
      </c>
      <c r="Y8" s="2">
        <v>3.3</v>
      </c>
      <c r="Z8" s="13">
        <v>0</v>
      </c>
      <c r="AA8" s="3">
        <f t="shared" si="7"/>
        <v>1.3</v>
      </c>
      <c r="AB8" s="2">
        <f t="shared" si="26"/>
        <v>4.0999999999999996</v>
      </c>
      <c r="AC8" s="12">
        <v>64</v>
      </c>
      <c r="AD8" s="5" t="str">
        <f t="shared" si="8"/>
        <v>TB Khá</v>
      </c>
      <c r="AE8" s="5"/>
      <c r="AF8" s="2">
        <v>6.6</v>
      </c>
      <c r="AG8" s="2">
        <v>4</v>
      </c>
      <c r="AH8" s="3">
        <f t="shared" si="9"/>
        <v>5</v>
      </c>
      <c r="AI8" s="2">
        <v>6.6</v>
      </c>
      <c r="AJ8" s="2">
        <v>2.5</v>
      </c>
      <c r="AK8" s="3">
        <f t="shared" si="10"/>
        <v>4.0999999999999996</v>
      </c>
      <c r="AL8" s="2">
        <v>7.2</v>
      </c>
      <c r="AM8" s="2">
        <v>6</v>
      </c>
      <c r="AN8" s="3">
        <f t="shared" si="11"/>
        <v>6.5</v>
      </c>
      <c r="AO8" s="2">
        <v>6.8</v>
      </c>
      <c r="AP8" s="11">
        <v>6</v>
      </c>
      <c r="AQ8" s="3">
        <f t="shared" si="12"/>
        <v>6.3</v>
      </c>
      <c r="AR8" s="2">
        <v>6.9</v>
      </c>
      <c r="AS8" s="13">
        <v>7</v>
      </c>
      <c r="AT8" s="3">
        <f t="shared" si="13"/>
        <v>7</v>
      </c>
      <c r="AU8" s="2">
        <v>7.2</v>
      </c>
      <c r="AV8" s="2">
        <v>7.5</v>
      </c>
      <c r="AW8" s="3">
        <f t="shared" si="14"/>
        <v>7.4</v>
      </c>
      <c r="AX8" s="2">
        <v>7.2</v>
      </c>
      <c r="AY8" s="13">
        <v>4.3</v>
      </c>
      <c r="AZ8" s="3">
        <f t="shared" si="15"/>
        <v>5.5</v>
      </c>
      <c r="BA8" s="2">
        <v>6.6</v>
      </c>
      <c r="BB8" s="2">
        <v>5.3</v>
      </c>
      <c r="BC8" s="3">
        <f t="shared" si="16"/>
        <v>5.8</v>
      </c>
      <c r="BD8" s="2">
        <v>6.4</v>
      </c>
      <c r="BE8" s="2">
        <v>6</v>
      </c>
      <c r="BF8" s="3">
        <f t="shared" si="17"/>
        <v>6.2</v>
      </c>
      <c r="BG8" s="28">
        <f t="shared" si="18"/>
        <v>6</v>
      </c>
      <c r="BH8" s="30">
        <v>57</v>
      </c>
      <c r="BI8" s="26" t="str">
        <f t="shared" si="27"/>
        <v>Trung bình</v>
      </c>
      <c r="BJ8" s="28"/>
      <c r="BK8" s="2"/>
      <c r="BL8" s="2"/>
      <c r="BM8" s="3">
        <f t="shared" si="19"/>
        <v>0</v>
      </c>
      <c r="BN8" s="2">
        <v>6.8</v>
      </c>
      <c r="BO8" s="2">
        <v>5</v>
      </c>
      <c r="BP8" s="3">
        <f t="shared" si="20"/>
        <v>5.7</v>
      </c>
      <c r="BQ8" s="2"/>
      <c r="BR8" s="2"/>
      <c r="BS8" s="3">
        <f t="shared" si="21"/>
        <v>0</v>
      </c>
      <c r="BT8" s="2">
        <v>0</v>
      </c>
      <c r="BU8" s="13">
        <v>0</v>
      </c>
      <c r="BV8" s="3">
        <f t="shared" si="22"/>
        <v>0</v>
      </c>
      <c r="BW8" s="2">
        <v>5</v>
      </c>
      <c r="BX8" s="2">
        <v>0</v>
      </c>
      <c r="BY8" s="3">
        <f t="shared" si="23"/>
        <v>2</v>
      </c>
      <c r="BZ8" s="2"/>
      <c r="CA8" s="13"/>
      <c r="CB8" s="3">
        <f t="shared" si="24"/>
        <v>0</v>
      </c>
      <c r="CC8" s="2"/>
      <c r="CD8" s="2"/>
      <c r="CE8" s="3"/>
      <c r="CF8" s="2">
        <f t="shared" si="25"/>
        <v>2.1</v>
      </c>
      <c r="CG8" s="12"/>
      <c r="CH8" s="2" t="str">
        <f t="shared" si="28"/>
        <v>Yếu</v>
      </c>
      <c r="CI8" s="2"/>
      <c r="CJ8" s="2"/>
      <c r="CK8" s="2">
        <v>7</v>
      </c>
      <c r="CL8" s="2"/>
      <c r="CM8" s="2"/>
      <c r="CN8" s="2"/>
    </row>
    <row r="9" spans="1:97" ht="15.75" x14ac:dyDescent="0.25">
      <c r="A9" s="1">
        <v>7</v>
      </c>
      <c r="B9" s="7" t="s">
        <v>21</v>
      </c>
      <c r="C9" s="8" t="s">
        <v>11</v>
      </c>
      <c r="D9" s="2">
        <v>5</v>
      </c>
      <c r="E9" s="2">
        <v>7.5</v>
      </c>
      <c r="F9" s="3">
        <f t="shared" si="0"/>
        <v>6.5</v>
      </c>
      <c r="G9" s="2">
        <v>7</v>
      </c>
      <c r="H9" s="2">
        <v>8</v>
      </c>
      <c r="I9" s="3">
        <f t="shared" si="1"/>
        <v>7.6</v>
      </c>
      <c r="J9" s="2">
        <v>6.3</v>
      </c>
      <c r="K9" s="2">
        <v>0</v>
      </c>
      <c r="L9" s="3">
        <f t="shared" si="2"/>
        <v>2.5</v>
      </c>
      <c r="M9" s="2">
        <v>6.8</v>
      </c>
      <c r="N9" s="2">
        <v>7</v>
      </c>
      <c r="O9" s="3">
        <f t="shared" si="3"/>
        <v>6.9</v>
      </c>
      <c r="P9" s="2">
        <v>6</v>
      </c>
      <c r="Q9" s="2">
        <v>2.8</v>
      </c>
      <c r="R9" s="3">
        <f t="shared" si="4"/>
        <v>4.0999999999999996</v>
      </c>
      <c r="S9" s="2">
        <v>5</v>
      </c>
      <c r="T9" s="2">
        <v>8.5</v>
      </c>
      <c r="U9" s="3">
        <f t="shared" si="5"/>
        <v>7.1</v>
      </c>
      <c r="V9" s="2">
        <v>2.7</v>
      </c>
      <c r="W9" s="2">
        <v>0</v>
      </c>
      <c r="X9" s="3">
        <f t="shared" si="6"/>
        <v>1.1000000000000001</v>
      </c>
      <c r="Y9" s="2">
        <v>1.6</v>
      </c>
      <c r="Z9" s="13">
        <v>0</v>
      </c>
      <c r="AA9" s="3">
        <f t="shared" si="7"/>
        <v>0.6</v>
      </c>
      <c r="AB9" s="2">
        <f t="shared" si="26"/>
        <v>4.5999999999999996</v>
      </c>
      <c r="AC9" s="12">
        <v>50</v>
      </c>
      <c r="AD9" s="5" t="str">
        <f t="shared" si="8"/>
        <v>Trung bình</v>
      </c>
      <c r="AE9" s="5"/>
      <c r="AF9" s="2">
        <v>6</v>
      </c>
      <c r="AG9" s="2">
        <v>0</v>
      </c>
      <c r="AH9" s="3">
        <f t="shared" si="9"/>
        <v>2.4</v>
      </c>
      <c r="AI9" s="2">
        <v>1</v>
      </c>
      <c r="AJ9" s="2">
        <v>0</v>
      </c>
      <c r="AK9" s="3">
        <f t="shared" si="10"/>
        <v>0.4</v>
      </c>
      <c r="AL9" s="2">
        <v>6.8</v>
      </c>
      <c r="AM9" s="2">
        <v>5</v>
      </c>
      <c r="AN9" s="3">
        <f t="shared" si="11"/>
        <v>5.7</v>
      </c>
      <c r="AO9" s="2">
        <v>6.8</v>
      </c>
      <c r="AP9" s="11">
        <v>0</v>
      </c>
      <c r="AQ9" s="3">
        <f t="shared" si="12"/>
        <v>2.7</v>
      </c>
      <c r="AR9" s="2">
        <v>6.6</v>
      </c>
      <c r="AS9" s="13">
        <v>6</v>
      </c>
      <c r="AT9" s="3">
        <f t="shared" si="13"/>
        <v>6.2</v>
      </c>
      <c r="AU9" s="2">
        <v>0</v>
      </c>
      <c r="AV9" s="2">
        <v>0</v>
      </c>
      <c r="AW9" s="3">
        <f t="shared" si="14"/>
        <v>0</v>
      </c>
      <c r="AX9" s="2">
        <v>7.1</v>
      </c>
      <c r="AY9" s="13">
        <v>4.5</v>
      </c>
      <c r="AZ9" s="3">
        <f t="shared" si="15"/>
        <v>5.5</v>
      </c>
      <c r="BA9" s="2">
        <v>4.9000000000000004</v>
      </c>
      <c r="BB9" s="2">
        <v>0</v>
      </c>
      <c r="BC9" s="3">
        <f t="shared" si="16"/>
        <v>2</v>
      </c>
      <c r="BD9" s="2">
        <v>0</v>
      </c>
      <c r="BE9" s="2">
        <v>0</v>
      </c>
      <c r="BF9" s="3">
        <f t="shared" si="17"/>
        <v>0</v>
      </c>
      <c r="BG9" s="28">
        <f t="shared" si="18"/>
        <v>2.8</v>
      </c>
      <c r="BH9" s="30">
        <v>0</v>
      </c>
      <c r="BI9" s="27" t="str">
        <f t="shared" si="27"/>
        <v>Yếu</v>
      </c>
      <c r="BJ9" s="28"/>
      <c r="BK9" s="2"/>
      <c r="BL9" s="2"/>
      <c r="BM9" s="3">
        <f t="shared" si="19"/>
        <v>0</v>
      </c>
      <c r="BN9" s="2">
        <v>0</v>
      </c>
      <c r="BO9" s="2">
        <v>0</v>
      </c>
      <c r="BP9" s="3">
        <f t="shared" si="20"/>
        <v>0</v>
      </c>
      <c r="BQ9" s="2"/>
      <c r="BR9" s="2"/>
      <c r="BS9" s="3">
        <f t="shared" si="21"/>
        <v>0</v>
      </c>
      <c r="BT9" s="2">
        <v>0</v>
      </c>
      <c r="BU9" s="13">
        <v>0</v>
      </c>
      <c r="BV9" s="3">
        <f t="shared" si="22"/>
        <v>0</v>
      </c>
      <c r="BW9" s="2">
        <v>0</v>
      </c>
      <c r="BX9" s="2">
        <v>0</v>
      </c>
      <c r="BY9" s="3">
        <f t="shared" si="23"/>
        <v>0</v>
      </c>
      <c r="BZ9" s="2"/>
      <c r="CA9" s="13"/>
      <c r="CB9" s="3">
        <f t="shared" si="24"/>
        <v>0</v>
      </c>
      <c r="CC9" s="2"/>
      <c r="CD9" s="2"/>
      <c r="CE9" s="3"/>
      <c r="CF9" s="2">
        <f t="shared" si="25"/>
        <v>0.8</v>
      </c>
      <c r="CG9" s="12"/>
      <c r="CH9" s="2" t="str">
        <f t="shared" si="28"/>
        <v>Yếu</v>
      </c>
      <c r="CI9" s="2"/>
      <c r="CJ9" s="2"/>
      <c r="CK9" s="2">
        <v>0</v>
      </c>
      <c r="CL9" s="2"/>
      <c r="CM9" s="2"/>
      <c r="CN9" s="2"/>
    </row>
    <row r="10" spans="1:97" ht="15.75" x14ac:dyDescent="0.25">
      <c r="A10" s="1">
        <v>8</v>
      </c>
      <c r="B10" s="7" t="s">
        <v>43</v>
      </c>
      <c r="C10" s="8" t="s">
        <v>11</v>
      </c>
      <c r="D10" s="2">
        <v>5.8</v>
      </c>
      <c r="E10" s="2">
        <v>7.5</v>
      </c>
      <c r="F10" s="3">
        <f t="shared" si="0"/>
        <v>6.8</v>
      </c>
      <c r="G10" s="2">
        <v>7.8</v>
      </c>
      <c r="H10" s="14">
        <v>7</v>
      </c>
      <c r="I10" s="3">
        <f t="shared" si="1"/>
        <v>7.3</v>
      </c>
      <c r="J10" s="2">
        <v>7</v>
      </c>
      <c r="K10" s="2">
        <v>0</v>
      </c>
      <c r="L10" s="3">
        <f t="shared" si="2"/>
        <v>2.8</v>
      </c>
      <c r="M10" s="2">
        <v>7</v>
      </c>
      <c r="N10" s="2">
        <v>7</v>
      </c>
      <c r="O10" s="3">
        <f t="shared" si="3"/>
        <v>7</v>
      </c>
      <c r="P10" s="2">
        <v>5.7</v>
      </c>
      <c r="Q10" s="9">
        <v>2.5</v>
      </c>
      <c r="R10" s="3">
        <f t="shared" si="4"/>
        <v>3.8</v>
      </c>
      <c r="S10" s="2">
        <v>5.4</v>
      </c>
      <c r="T10" s="9">
        <v>5</v>
      </c>
      <c r="U10" s="3">
        <f t="shared" si="5"/>
        <v>5.2</v>
      </c>
      <c r="V10" s="2">
        <v>7.8</v>
      </c>
      <c r="W10" s="2">
        <v>5</v>
      </c>
      <c r="X10" s="3">
        <f t="shared" si="6"/>
        <v>6.1</v>
      </c>
      <c r="Y10" s="2">
        <v>7.8</v>
      </c>
      <c r="Z10" s="13">
        <v>4</v>
      </c>
      <c r="AA10" s="3">
        <f t="shared" si="7"/>
        <v>5.5</v>
      </c>
      <c r="AB10" s="2">
        <f t="shared" si="26"/>
        <v>5.8</v>
      </c>
      <c r="AC10" s="12">
        <v>68</v>
      </c>
      <c r="AD10" s="5" t="str">
        <f t="shared" si="8"/>
        <v>TB Khá</v>
      </c>
      <c r="AE10" s="5"/>
      <c r="AF10" s="2">
        <v>7.2</v>
      </c>
      <c r="AG10" s="2">
        <v>4</v>
      </c>
      <c r="AH10" s="3">
        <f t="shared" si="9"/>
        <v>5.3</v>
      </c>
      <c r="AI10" s="2">
        <v>7.6</v>
      </c>
      <c r="AJ10" s="2">
        <v>2</v>
      </c>
      <c r="AK10" s="3">
        <f t="shared" si="10"/>
        <v>4.2</v>
      </c>
      <c r="AL10" s="2">
        <v>7.8</v>
      </c>
      <c r="AM10" s="2">
        <v>5</v>
      </c>
      <c r="AN10" s="3">
        <f t="shared" si="11"/>
        <v>6.1</v>
      </c>
      <c r="AO10" s="2">
        <v>7.4</v>
      </c>
      <c r="AP10" s="11">
        <v>0</v>
      </c>
      <c r="AQ10" s="3">
        <f t="shared" si="12"/>
        <v>3</v>
      </c>
      <c r="AR10" s="2">
        <v>7.1</v>
      </c>
      <c r="AS10" s="13">
        <v>8</v>
      </c>
      <c r="AT10" s="3">
        <f t="shared" si="13"/>
        <v>7.6</v>
      </c>
      <c r="AU10" s="2">
        <v>0</v>
      </c>
      <c r="AV10" s="2">
        <v>0</v>
      </c>
      <c r="AW10" s="3">
        <f t="shared" si="14"/>
        <v>0</v>
      </c>
      <c r="AX10" s="2">
        <v>7.4</v>
      </c>
      <c r="AY10" s="13">
        <v>4.5</v>
      </c>
      <c r="AZ10" s="3">
        <f t="shared" si="15"/>
        <v>5.7</v>
      </c>
      <c r="BA10" s="2">
        <v>5</v>
      </c>
      <c r="BB10" s="2">
        <v>0</v>
      </c>
      <c r="BC10" s="3">
        <f t="shared" si="16"/>
        <v>2</v>
      </c>
      <c r="BD10" s="2">
        <v>0</v>
      </c>
      <c r="BE10" s="2">
        <v>0</v>
      </c>
      <c r="BF10" s="3">
        <f t="shared" si="17"/>
        <v>0</v>
      </c>
      <c r="BG10" s="28">
        <f t="shared" si="18"/>
        <v>3.7</v>
      </c>
      <c r="BH10" s="30">
        <v>50</v>
      </c>
      <c r="BI10" s="27" t="str">
        <f t="shared" si="27"/>
        <v>Trung bình</v>
      </c>
      <c r="BJ10" s="28"/>
      <c r="BK10" s="2"/>
      <c r="BL10" s="2"/>
      <c r="BM10" s="3">
        <f t="shared" si="19"/>
        <v>0</v>
      </c>
      <c r="BN10" s="2">
        <v>0</v>
      </c>
      <c r="BO10" s="2">
        <v>0</v>
      </c>
      <c r="BP10" s="3">
        <f t="shared" si="20"/>
        <v>0</v>
      </c>
      <c r="BQ10" s="2"/>
      <c r="BR10" s="2"/>
      <c r="BS10" s="3">
        <f t="shared" si="21"/>
        <v>0</v>
      </c>
      <c r="BT10" s="2">
        <v>0</v>
      </c>
      <c r="BU10" s="13">
        <v>0</v>
      </c>
      <c r="BV10" s="3">
        <f t="shared" si="22"/>
        <v>0</v>
      </c>
      <c r="BW10" s="2">
        <v>0</v>
      </c>
      <c r="BX10" s="2">
        <v>0</v>
      </c>
      <c r="BY10" s="3">
        <f t="shared" si="23"/>
        <v>0</v>
      </c>
      <c r="BZ10" s="2"/>
      <c r="CA10" s="13"/>
      <c r="CB10" s="3">
        <f t="shared" si="24"/>
        <v>0</v>
      </c>
      <c r="CC10" s="2"/>
      <c r="CD10" s="2"/>
      <c r="CE10" s="3"/>
      <c r="CF10" s="2">
        <f t="shared" si="25"/>
        <v>0.8</v>
      </c>
      <c r="CG10" s="12"/>
      <c r="CH10" s="2" t="str">
        <f t="shared" si="28"/>
        <v>Yếu</v>
      </c>
      <c r="CI10" s="2"/>
      <c r="CJ10" s="2"/>
      <c r="CK10" s="2">
        <v>0</v>
      </c>
      <c r="CL10" s="2"/>
      <c r="CM10" s="2"/>
      <c r="CN10" s="2"/>
    </row>
    <row r="11" spans="1:97" ht="15.75" x14ac:dyDescent="0.25">
      <c r="A11" s="1">
        <v>9</v>
      </c>
      <c r="B11" s="7" t="s">
        <v>44</v>
      </c>
      <c r="C11" s="8" t="s">
        <v>45</v>
      </c>
      <c r="D11" s="2">
        <v>6.5</v>
      </c>
      <c r="E11" s="2">
        <v>8.5</v>
      </c>
      <c r="F11" s="3">
        <f t="shared" si="0"/>
        <v>7.7</v>
      </c>
      <c r="G11" s="2">
        <v>8</v>
      </c>
      <c r="H11" s="11">
        <v>8</v>
      </c>
      <c r="I11" s="3">
        <f t="shared" si="1"/>
        <v>8</v>
      </c>
      <c r="J11" s="2">
        <v>6.7</v>
      </c>
      <c r="K11" s="2">
        <v>7</v>
      </c>
      <c r="L11" s="3">
        <f t="shared" si="2"/>
        <v>6.9</v>
      </c>
      <c r="M11" s="2">
        <v>7</v>
      </c>
      <c r="N11" s="2">
        <v>7</v>
      </c>
      <c r="O11" s="3">
        <f t="shared" si="3"/>
        <v>7</v>
      </c>
      <c r="P11" s="2">
        <v>6.7</v>
      </c>
      <c r="Q11" s="2">
        <v>3.8</v>
      </c>
      <c r="R11" s="3">
        <f t="shared" si="4"/>
        <v>5</v>
      </c>
      <c r="S11" s="2">
        <v>5</v>
      </c>
      <c r="T11" s="9">
        <v>6</v>
      </c>
      <c r="U11" s="3">
        <f t="shared" si="5"/>
        <v>5.6</v>
      </c>
      <c r="V11" s="2">
        <v>7.3</v>
      </c>
      <c r="W11" s="2">
        <v>5</v>
      </c>
      <c r="X11" s="3">
        <f t="shared" si="6"/>
        <v>5.9</v>
      </c>
      <c r="Y11" s="2">
        <v>7.1</v>
      </c>
      <c r="Z11" s="13">
        <v>7.5</v>
      </c>
      <c r="AA11" s="3">
        <f t="shared" si="7"/>
        <v>7.3</v>
      </c>
      <c r="AB11" s="2">
        <f t="shared" si="26"/>
        <v>6.6</v>
      </c>
      <c r="AC11" s="12">
        <v>70</v>
      </c>
      <c r="AD11" s="5" t="str">
        <f t="shared" si="8"/>
        <v>Khá</v>
      </c>
      <c r="AE11" s="5"/>
      <c r="AF11" s="2">
        <v>7.2</v>
      </c>
      <c r="AG11" s="2">
        <v>5</v>
      </c>
      <c r="AH11" s="3">
        <f t="shared" si="9"/>
        <v>5.9</v>
      </c>
      <c r="AI11" s="2">
        <v>7.6</v>
      </c>
      <c r="AJ11" s="2">
        <v>2.5</v>
      </c>
      <c r="AK11" s="3">
        <f t="shared" si="10"/>
        <v>4.5</v>
      </c>
      <c r="AL11" s="2">
        <v>7.3</v>
      </c>
      <c r="AM11" s="2">
        <v>5</v>
      </c>
      <c r="AN11" s="3">
        <f t="shared" si="11"/>
        <v>5.9</v>
      </c>
      <c r="AO11" s="2">
        <v>6.8</v>
      </c>
      <c r="AP11" s="11">
        <v>8</v>
      </c>
      <c r="AQ11" s="3">
        <f t="shared" si="12"/>
        <v>7.5</v>
      </c>
      <c r="AR11" s="2">
        <v>7</v>
      </c>
      <c r="AS11" s="13">
        <v>7</v>
      </c>
      <c r="AT11" s="3">
        <f t="shared" si="13"/>
        <v>7</v>
      </c>
      <c r="AU11" s="2">
        <v>7.7</v>
      </c>
      <c r="AV11" s="2">
        <v>9</v>
      </c>
      <c r="AW11" s="3">
        <f t="shared" si="14"/>
        <v>8.5</v>
      </c>
      <c r="AX11" s="2">
        <v>7.1</v>
      </c>
      <c r="AY11" s="13">
        <v>4</v>
      </c>
      <c r="AZ11" s="3">
        <f t="shared" si="15"/>
        <v>5.2</v>
      </c>
      <c r="BA11" s="2">
        <v>8.6</v>
      </c>
      <c r="BB11" s="2">
        <v>9</v>
      </c>
      <c r="BC11" s="3">
        <f t="shared" si="16"/>
        <v>8.8000000000000007</v>
      </c>
      <c r="BD11" s="2">
        <v>7</v>
      </c>
      <c r="BE11" s="2">
        <v>8</v>
      </c>
      <c r="BF11" s="3">
        <f t="shared" si="17"/>
        <v>7.6</v>
      </c>
      <c r="BG11" s="28">
        <f t="shared" si="18"/>
        <v>6.8</v>
      </c>
      <c r="BH11" s="30">
        <v>82</v>
      </c>
      <c r="BI11" s="27" t="str">
        <f t="shared" si="27"/>
        <v>Tốt</v>
      </c>
      <c r="BJ11" s="28"/>
      <c r="BK11" s="2"/>
      <c r="BL11" s="2"/>
      <c r="BM11" s="3">
        <f t="shared" si="19"/>
        <v>0</v>
      </c>
      <c r="BN11" s="2">
        <v>7.2</v>
      </c>
      <c r="BO11" s="2">
        <v>5</v>
      </c>
      <c r="BP11" s="3">
        <f t="shared" si="20"/>
        <v>5.9</v>
      </c>
      <c r="BQ11" s="2"/>
      <c r="BR11" s="2"/>
      <c r="BS11" s="3">
        <f t="shared" si="21"/>
        <v>0</v>
      </c>
      <c r="BT11" s="2">
        <v>6.2</v>
      </c>
      <c r="BU11" s="13">
        <v>5.8</v>
      </c>
      <c r="BV11" s="3">
        <f t="shared" si="22"/>
        <v>6</v>
      </c>
      <c r="BW11" s="2">
        <v>7.9</v>
      </c>
      <c r="BX11" s="2">
        <v>7</v>
      </c>
      <c r="BY11" s="3">
        <f t="shared" si="23"/>
        <v>7.4</v>
      </c>
      <c r="BZ11" s="2"/>
      <c r="CA11" s="13"/>
      <c r="CB11" s="3">
        <f t="shared" si="24"/>
        <v>0</v>
      </c>
      <c r="CC11" s="2"/>
      <c r="CD11" s="2"/>
      <c r="CE11" s="3"/>
      <c r="CF11" s="2">
        <f t="shared" si="25"/>
        <v>3.7</v>
      </c>
      <c r="CG11" s="12"/>
      <c r="CH11" s="2" t="str">
        <f t="shared" si="28"/>
        <v>Yếu</v>
      </c>
      <c r="CI11" s="2"/>
      <c r="CJ11" s="2"/>
      <c r="CK11" s="2">
        <v>6.5</v>
      </c>
      <c r="CL11" s="2"/>
      <c r="CM11" s="2"/>
      <c r="CN11" s="2"/>
    </row>
    <row r="12" spans="1:97" ht="15.75" x14ac:dyDescent="0.25">
      <c r="A12" s="1">
        <v>10</v>
      </c>
      <c r="B12" s="7" t="s">
        <v>46</v>
      </c>
      <c r="C12" s="8" t="s">
        <v>33</v>
      </c>
      <c r="D12" s="2">
        <v>5.2</v>
      </c>
      <c r="E12" s="2">
        <v>6.5</v>
      </c>
      <c r="F12" s="3">
        <f t="shared" si="0"/>
        <v>6</v>
      </c>
      <c r="G12" s="2">
        <v>7</v>
      </c>
      <c r="H12" s="11">
        <v>7</v>
      </c>
      <c r="I12" s="3">
        <f t="shared" si="1"/>
        <v>7</v>
      </c>
      <c r="J12" s="2">
        <v>2.4</v>
      </c>
      <c r="K12" s="2">
        <v>6</v>
      </c>
      <c r="L12" s="3">
        <f t="shared" si="2"/>
        <v>4.5999999999999996</v>
      </c>
      <c r="M12" s="2">
        <v>7.4</v>
      </c>
      <c r="N12" s="2">
        <v>7</v>
      </c>
      <c r="O12" s="3">
        <f t="shared" si="3"/>
        <v>7.2</v>
      </c>
      <c r="P12" s="2">
        <v>6.3</v>
      </c>
      <c r="Q12" s="2">
        <v>2.5</v>
      </c>
      <c r="R12" s="3">
        <f t="shared" si="4"/>
        <v>4</v>
      </c>
      <c r="S12" s="2">
        <v>5</v>
      </c>
      <c r="T12" s="2">
        <v>3</v>
      </c>
      <c r="U12" s="3">
        <f t="shared" si="5"/>
        <v>3.8</v>
      </c>
      <c r="V12" s="2">
        <v>6.7</v>
      </c>
      <c r="W12" s="2">
        <v>3</v>
      </c>
      <c r="X12" s="3">
        <f t="shared" si="6"/>
        <v>4.5</v>
      </c>
      <c r="Y12" s="2">
        <v>3.1</v>
      </c>
      <c r="Z12" s="13">
        <v>0</v>
      </c>
      <c r="AA12" s="3">
        <f t="shared" si="7"/>
        <v>1.2</v>
      </c>
      <c r="AB12" s="2">
        <f t="shared" si="26"/>
        <v>4.0999999999999996</v>
      </c>
      <c r="AC12" s="12">
        <v>62</v>
      </c>
      <c r="AD12" s="5" t="str">
        <f t="shared" si="8"/>
        <v>TB Khá</v>
      </c>
      <c r="AE12" s="5"/>
      <c r="AF12" s="2">
        <v>6</v>
      </c>
      <c r="AG12" s="2">
        <v>5.5</v>
      </c>
      <c r="AH12" s="3">
        <f t="shared" si="9"/>
        <v>5.7</v>
      </c>
      <c r="AI12" s="2">
        <v>6.8</v>
      </c>
      <c r="AJ12" s="2">
        <v>2.5</v>
      </c>
      <c r="AK12" s="3">
        <f t="shared" si="10"/>
        <v>4.2</v>
      </c>
      <c r="AL12" s="2">
        <v>6.7</v>
      </c>
      <c r="AM12" s="2">
        <v>5</v>
      </c>
      <c r="AN12" s="3">
        <f t="shared" si="11"/>
        <v>5.7</v>
      </c>
      <c r="AO12" s="2">
        <v>6.4</v>
      </c>
      <c r="AP12" s="11">
        <v>7</v>
      </c>
      <c r="AQ12" s="3">
        <f t="shared" si="12"/>
        <v>6.8</v>
      </c>
      <c r="AR12" s="2">
        <v>6.5</v>
      </c>
      <c r="AS12" s="13">
        <v>6</v>
      </c>
      <c r="AT12" s="3">
        <f t="shared" si="13"/>
        <v>6.2</v>
      </c>
      <c r="AU12" s="2">
        <v>5.9</v>
      </c>
      <c r="AV12" s="2">
        <v>9</v>
      </c>
      <c r="AW12" s="3">
        <f t="shared" si="14"/>
        <v>7.8</v>
      </c>
      <c r="AX12" s="2">
        <v>7.1</v>
      </c>
      <c r="AY12" s="13">
        <v>3.8</v>
      </c>
      <c r="AZ12" s="3">
        <f t="shared" si="15"/>
        <v>5.0999999999999996</v>
      </c>
      <c r="BA12" s="2">
        <v>6</v>
      </c>
      <c r="BB12" s="2">
        <v>5.3</v>
      </c>
      <c r="BC12" s="3">
        <f t="shared" si="16"/>
        <v>5.6</v>
      </c>
      <c r="BD12" s="2">
        <v>6.6</v>
      </c>
      <c r="BE12" s="2">
        <v>6</v>
      </c>
      <c r="BF12" s="3">
        <f t="shared" si="17"/>
        <v>6.2</v>
      </c>
      <c r="BG12" s="28">
        <f t="shared" si="18"/>
        <v>6</v>
      </c>
      <c r="BH12" s="30">
        <v>50</v>
      </c>
      <c r="BI12" s="27" t="str">
        <f t="shared" si="27"/>
        <v>Trung bình</v>
      </c>
      <c r="BJ12" s="28"/>
      <c r="BK12" s="2"/>
      <c r="BL12" s="2"/>
      <c r="BM12" s="3">
        <f t="shared" si="19"/>
        <v>0</v>
      </c>
      <c r="BN12" s="2">
        <v>5</v>
      </c>
      <c r="BO12" s="2">
        <v>0</v>
      </c>
      <c r="BP12" s="3">
        <f t="shared" si="20"/>
        <v>2</v>
      </c>
      <c r="BQ12" s="2"/>
      <c r="BR12" s="2"/>
      <c r="BS12" s="3">
        <f t="shared" si="21"/>
        <v>0</v>
      </c>
      <c r="BT12" s="2">
        <v>0</v>
      </c>
      <c r="BU12" s="13">
        <v>0</v>
      </c>
      <c r="BV12" s="3">
        <f t="shared" si="22"/>
        <v>0</v>
      </c>
      <c r="BW12" s="2">
        <v>5</v>
      </c>
      <c r="BX12" s="2">
        <v>0</v>
      </c>
      <c r="BY12" s="3">
        <f t="shared" si="23"/>
        <v>2</v>
      </c>
      <c r="BZ12" s="2"/>
      <c r="CA12" s="13"/>
      <c r="CB12" s="3">
        <f t="shared" si="24"/>
        <v>0</v>
      </c>
      <c r="CC12" s="2"/>
      <c r="CD12" s="2"/>
      <c r="CE12" s="3"/>
      <c r="CF12" s="2">
        <f t="shared" si="25"/>
        <v>2</v>
      </c>
      <c r="CG12" s="12"/>
      <c r="CH12" s="2" t="str">
        <f t="shared" si="28"/>
        <v>Yếu</v>
      </c>
      <c r="CI12" s="2"/>
      <c r="CJ12" s="2"/>
      <c r="CK12" s="2">
        <v>0</v>
      </c>
      <c r="CL12" s="2"/>
      <c r="CM12" s="2"/>
      <c r="CN12" s="2"/>
    </row>
    <row r="13" spans="1:97" ht="15.75" x14ac:dyDescent="0.25">
      <c r="A13" s="1">
        <v>11</v>
      </c>
      <c r="B13" s="7" t="s">
        <v>34</v>
      </c>
      <c r="C13" s="8" t="s">
        <v>47</v>
      </c>
      <c r="D13" s="2">
        <v>5.5</v>
      </c>
      <c r="E13" s="2">
        <v>7</v>
      </c>
      <c r="F13" s="3">
        <f t="shared" si="0"/>
        <v>6.4</v>
      </c>
      <c r="G13" s="2">
        <v>7.8</v>
      </c>
      <c r="H13" s="2">
        <v>8.5</v>
      </c>
      <c r="I13" s="3">
        <f t="shared" si="1"/>
        <v>8.1999999999999993</v>
      </c>
      <c r="J13" s="2">
        <v>6.4</v>
      </c>
      <c r="K13" s="2">
        <v>7</v>
      </c>
      <c r="L13" s="3">
        <f t="shared" si="2"/>
        <v>6.8</v>
      </c>
      <c r="M13" s="2">
        <v>7.4</v>
      </c>
      <c r="N13" s="2">
        <v>6</v>
      </c>
      <c r="O13" s="3">
        <f t="shared" si="3"/>
        <v>6.6</v>
      </c>
      <c r="P13" s="2">
        <v>6.7</v>
      </c>
      <c r="Q13" s="9">
        <v>3.3</v>
      </c>
      <c r="R13" s="3">
        <f t="shared" si="4"/>
        <v>4.7</v>
      </c>
      <c r="S13" s="2">
        <v>5.6</v>
      </c>
      <c r="T13" s="2">
        <v>8</v>
      </c>
      <c r="U13" s="3">
        <f t="shared" si="5"/>
        <v>7</v>
      </c>
      <c r="V13" s="2">
        <v>7</v>
      </c>
      <c r="W13" s="2">
        <v>7</v>
      </c>
      <c r="X13" s="3">
        <f t="shared" si="6"/>
        <v>7</v>
      </c>
      <c r="Y13" s="2">
        <v>7.1</v>
      </c>
      <c r="Z13" s="2">
        <v>8.5</v>
      </c>
      <c r="AA13" s="3">
        <f t="shared" si="7"/>
        <v>7.9</v>
      </c>
      <c r="AB13" s="2">
        <f t="shared" si="26"/>
        <v>7.1</v>
      </c>
      <c r="AC13" s="12">
        <v>68</v>
      </c>
      <c r="AD13" s="5" t="str">
        <f t="shared" si="8"/>
        <v>TB Khá</v>
      </c>
      <c r="AE13" s="5" t="s">
        <v>119</v>
      </c>
      <c r="AF13" s="2">
        <v>7</v>
      </c>
      <c r="AG13" s="2">
        <v>5</v>
      </c>
      <c r="AH13" s="3">
        <f t="shared" si="9"/>
        <v>5.8</v>
      </c>
      <c r="AI13" s="2">
        <v>7.2</v>
      </c>
      <c r="AJ13" s="2">
        <v>2.5</v>
      </c>
      <c r="AK13" s="3">
        <f t="shared" si="10"/>
        <v>4.4000000000000004</v>
      </c>
      <c r="AL13" s="2">
        <v>7</v>
      </c>
      <c r="AM13" s="2">
        <v>7</v>
      </c>
      <c r="AN13" s="3">
        <f t="shared" si="11"/>
        <v>7</v>
      </c>
      <c r="AO13" s="2">
        <v>7.3</v>
      </c>
      <c r="AP13" s="11">
        <v>8</v>
      </c>
      <c r="AQ13" s="3">
        <f t="shared" si="12"/>
        <v>7.7</v>
      </c>
      <c r="AR13" s="2">
        <v>6.5</v>
      </c>
      <c r="AS13" s="13">
        <v>8</v>
      </c>
      <c r="AT13" s="3">
        <f t="shared" si="13"/>
        <v>7.4</v>
      </c>
      <c r="AU13" s="2">
        <v>8.3000000000000007</v>
      </c>
      <c r="AV13" s="2">
        <v>9</v>
      </c>
      <c r="AW13" s="3">
        <f t="shared" si="14"/>
        <v>8.6999999999999993</v>
      </c>
      <c r="AX13" s="2">
        <v>8</v>
      </c>
      <c r="AY13" s="13">
        <v>5.3</v>
      </c>
      <c r="AZ13" s="3">
        <f t="shared" si="15"/>
        <v>6.4</v>
      </c>
      <c r="BA13" s="2">
        <v>9</v>
      </c>
      <c r="BB13" s="2">
        <v>9.5</v>
      </c>
      <c r="BC13" s="3">
        <f t="shared" si="16"/>
        <v>9.3000000000000007</v>
      </c>
      <c r="BD13" s="2">
        <v>7.4</v>
      </c>
      <c r="BE13" s="2">
        <v>8</v>
      </c>
      <c r="BF13" s="3">
        <f t="shared" si="17"/>
        <v>7.8</v>
      </c>
      <c r="BG13" s="28">
        <f t="shared" si="18"/>
        <v>7.2</v>
      </c>
      <c r="BH13" s="30">
        <v>82</v>
      </c>
      <c r="BI13" s="27" t="str">
        <f t="shared" si="27"/>
        <v>Tốt</v>
      </c>
      <c r="BJ13" s="28" t="s">
        <v>119</v>
      </c>
      <c r="BK13" s="2"/>
      <c r="BL13" s="2"/>
      <c r="BM13" s="3">
        <f t="shared" si="19"/>
        <v>0</v>
      </c>
      <c r="BN13" s="2">
        <v>7.8</v>
      </c>
      <c r="BO13" s="2">
        <v>4</v>
      </c>
      <c r="BP13" s="3">
        <f t="shared" si="20"/>
        <v>5.5</v>
      </c>
      <c r="BQ13" s="2"/>
      <c r="BR13" s="2"/>
      <c r="BS13" s="3">
        <f t="shared" si="21"/>
        <v>0</v>
      </c>
      <c r="BT13" s="2">
        <v>6.2</v>
      </c>
      <c r="BU13" s="13">
        <v>5</v>
      </c>
      <c r="BV13" s="3">
        <f t="shared" si="22"/>
        <v>5.5</v>
      </c>
      <c r="BW13" s="2">
        <v>7.7</v>
      </c>
      <c r="BX13" s="2">
        <v>6</v>
      </c>
      <c r="BY13" s="3">
        <f t="shared" si="23"/>
        <v>6.7</v>
      </c>
      <c r="BZ13" s="2"/>
      <c r="CA13" s="13"/>
      <c r="CB13" s="3">
        <f t="shared" si="24"/>
        <v>0</v>
      </c>
      <c r="CC13" s="2"/>
      <c r="CD13" s="2"/>
      <c r="CE13" s="3"/>
      <c r="CF13" s="2">
        <f t="shared" si="25"/>
        <v>3.8</v>
      </c>
      <c r="CG13" s="12"/>
      <c r="CH13" s="2" t="str">
        <f t="shared" si="28"/>
        <v>Yếu</v>
      </c>
      <c r="CI13" s="2"/>
      <c r="CJ13" s="2"/>
      <c r="CK13" s="2">
        <v>7.5</v>
      </c>
      <c r="CL13" s="2"/>
      <c r="CM13" s="2"/>
      <c r="CN13" s="2"/>
    </row>
    <row r="14" spans="1:97" ht="15.75" x14ac:dyDescent="0.25">
      <c r="A14" s="1">
        <v>12</v>
      </c>
      <c r="B14" s="24" t="s">
        <v>48</v>
      </c>
      <c r="C14" s="25" t="s">
        <v>35</v>
      </c>
      <c r="D14" s="2">
        <v>3.8</v>
      </c>
      <c r="E14" s="2">
        <v>0</v>
      </c>
      <c r="F14" s="3">
        <f t="shared" si="0"/>
        <v>1.5</v>
      </c>
      <c r="G14" s="2">
        <v>6.8</v>
      </c>
      <c r="H14" s="2">
        <v>8</v>
      </c>
      <c r="I14" s="3">
        <f t="shared" si="1"/>
        <v>7.5</v>
      </c>
      <c r="J14" s="2">
        <v>2</v>
      </c>
      <c r="K14" s="2">
        <v>0</v>
      </c>
      <c r="L14" s="3">
        <f t="shared" si="2"/>
        <v>0.8</v>
      </c>
      <c r="M14" s="2">
        <v>7</v>
      </c>
      <c r="N14" s="2">
        <v>7</v>
      </c>
      <c r="O14" s="3">
        <f t="shared" si="3"/>
        <v>7</v>
      </c>
      <c r="P14" s="2">
        <v>5</v>
      </c>
      <c r="Q14" s="2">
        <v>0</v>
      </c>
      <c r="R14" s="3">
        <f t="shared" si="4"/>
        <v>2</v>
      </c>
      <c r="S14" s="2">
        <v>2.2000000000000002</v>
      </c>
      <c r="T14" s="2">
        <v>0</v>
      </c>
      <c r="U14" s="3">
        <f t="shared" si="5"/>
        <v>0.9</v>
      </c>
      <c r="V14" s="2">
        <v>2.8</v>
      </c>
      <c r="W14" s="2">
        <v>0</v>
      </c>
      <c r="X14" s="3">
        <f t="shared" si="6"/>
        <v>1.1000000000000001</v>
      </c>
      <c r="Y14" s="2">
        <v>4.4000000000000004</v>
      </c>
      <c r="Z14" s="2">
        <v>0</v>
      </c>
      <c r="AA14" s="3">
        <f t="shared" si="7"/>
        <v>1.8</v>
      </c>
      <c r="AB14" s="2">
        <f t="shared" si="26"/>
        <v>2.2000000000000002</v>
      </c>
      <c r="AC14" s="12">
        <v>50</v>
      </c>
      <c r="AD14" s="5" t="str">
        <f t="shared" si="8"/>
        <v>Trung bình</v>
      </c>
      <c r="AE14" s="5"/>
      <c r="AF14" s="2">
        <v>5.8</v>
      </c>
      <c r="AG14" s="2">
        <v>0</v>
      </c>
      <c r="AH14" s="3">
        <f t="shared" si="9"/>
        <v>2.2999999999999998</v>
      </c>
      <c r="AI14" s="2">
        <v>6.8</v>
      </c>
      <c r="AJ14" s="2">
        <v>0</v>
      </c>
      <c r="AK14" s="3">
        <f t="shared" si="10"/>
        <v>2.7</v>
      </c>
      <c r="AL14" s="2">
        <v>2.8</v>
      </c>
      <c r="AM14" s="2">
        <v>0</v>
      </c>
      <c r="AN14" s="3">
        <f t="shared" si="11"/>
        <v>1.1000000000000001</v>
      </c>
      <c r="AO14" s="2">
        <v>5.7</v>
      </c>
      <c r="AP14" s="11">
        <v>0</v>
      </c>
      <c r="AQ14" s="3">
        <f t="shared" si="12"/>
        <v>2.2999999999999998</v>
      </c>
      <c r="AR14" s="2">
        <v>2.1</v>
      </c>
      <c r="AS14" s="13">
        <v>0</v>
      </c>
      <c r="AT14" s="3">
        <f t="shared" si="13"/>
        <v>0.8</v>
      </c>
      <c r="AU14" s="2">
        <v>0</v>
      </c>
      <c r="AV14" s="2">
        <v>0</v>
      </c>
      <c r="AW14" s="3">
        <f t="shared" si="14"/>
        <v>0</v>
      </c>
      <c r="AX14" s="2">
        <v>6.6</v>
      </c>
      <c r="AY14" s="13">
        <v>3</v>
      </c>
      <c r="AZ14" s="3">
        <f t="shared" si="15"/>
        <v>4.4000000000000004</v>
      </c>
      <c r="BA14" s="2">
        <v>0</v>
      </c>
      <c r="BB14" s="2">
        <v>0</v>
      </c>
      <c r="BC14" s="3">
        <f t="shared" si="16"/>
        <v>0</v>
      </c>
      <c r="BD14" s="2">
        <v>0</v>
      </c>
      <c r="BE14" s="2">
        <v>0</v>
      </c>
      <c r="BF14" s="3">
        <f t="shared" si="17"/>
        <v>0</v>
      </c>
      <c r="BG14" s="28">
        <f t="shared" si="18"/>
        <v>1.6</v>
      </c>
      <c r="BH14" s="30">
        <v>50</v>
      </c>
      <c r="BI14" s="27" t="str">
        <f>IF(BH14&lt;50,"Yếu",IF(BH14&lt;60,"Trung bình",IF(BH14&lt;70,"TB Khá",IF(BH14&lt;80,"Khá",IF(BH14&lt;90,"Tốt","Xuất sắc")))))</f>
        <v>Trung bình</v>
      </c>
      <c r="BJ14" s="28"/>
      <c r="BK14" s="2"/>
      <c r="BL14" s="2"/>
      <c r="BM14" s="3">
        <f t="shared" si="19"/>
        <v>0</v>
      </c>
      <c r="BN14" s="2">
        <v>0</v>
      </c>
      <c r="BO14" s="2">
        <v>0</v>
      </c>
      <c r="BP14" s="3">
        <f t="shared" si="20"/>
        <v>0</v>
      </c>
      <c r="BQ14" s="2"/>
      <c r="BR14" s="2"/>
      <c r="BS14" s="3">
        <f t="shared" si="21"/>
        <v>0</v>
      </c>
      <c r="BT14" s="2">
        <v>0</v>
      </c>
      <c r="BU14" s="13">
        <v>0</v>
      </c>
      <c r="BV14" s="3">
        <f t="shared" si="22"/>
        <v>0</v>
      </c>
      <c r="BW14" s="2">
        <v>0</v>
      </c>
      <c r="BX14" s="2">
        <v>0</v>
      </c>
      <c r="BY14" s="3">
        <f t="shared" si="23"/>
        <v>0</v>
      </c>
      <c r="BZ14" s="2"/>
      <c r="CA14" s="13"/>
      <c r="CB14" s="3">
        <f t="shared" si="24"/>
        <v>0</v>
      </c>
      <c r="CC14" s="2"/>
      <c r="CD14" s="2"/>
      <c r="CE14" s="3"/>
      <c r="CF14" s="2">
        <f t="shared" si="25"/>
        <v>0.5</v>
      </c>
      <c r="CG14" s="12"/>
      <c r="CH14" s="2" t="str">
        <f t="shared" si="28"/>
        <v>Yếu</v>
      </c>
      <c r="CI14" s="2"/>
      <c r="CJ14" s="2"/>
      <c r="CK14" s="2">
        <v>0</v>
      </c>
      <c r="CL14" s="2"/>
      <c r="CM14" s="2"/>
      <c r="CN14" s="2"/>
    </row>
    <row r="15" spans="1:97" ht="15.75" x14ac:dyDescent="0.25">
      <c r="A15" s="1">
        <v>13</v>
      </c>
      <c r="B15" s="7" t="s">
        <v>49</v>
      </c>
      <c r="C15" s="8" t="s">
        <v>12</v>
      </c>
      <c r="D15" s="2">
        <v>2.2000000000000002</v>
      </c>
      <c r="E15" s="2">
        <v>0</v>
      </c>
      <c r="F15" s="3">
        <f t="shared" si="0"/>
        <v>0.9</v>
      </c>
      <c r="G15" s="2">
        <v>6.8</v>
      </c>
      <c r="H15" s="2">
        <v>7.5</v>
      </c>
      <c r="I15" s="3">
        <f t="shared" si="1"/>
        <v>7.2</v>
      </c>
      <c r="J15" s="2">
        <v>6.6</v>
      </c>
      <c r="K15" s="2">
        <v>6</v>
      </c>
      <c r="L15" s="3">
        <f t="shared" si="2"/>
        <v>6.2</v>
      </c>
      <c r="M15" s="2">
        <v>7.6</v>
      </c>
      <c r="N15" s="2">
        <v>6</v>
      </c>
      <c r="O15" s="3">
        <f t="shared" si="3"/>
        <v>6.6</v>
      </c>
      <c r="P15" s="2">
        <v>6.7</v>
      </c>
      <c r="Q15" s="2">
        <v>0</v>
      </c>
      <c r="R15" s="3">
        <f t="shared" si="4"/>
        <v>2.7</v>
      </c>
      <c r="S15" s="2">
        <v>3.6</v>
      </c>
      <c r="T15" s="2">
        <v>0</v>
      </c>
      <c r="U15" s="3">
        <f t="shared" si="5"/>
        <v>1.4</v>
      </c>
      <c r="V15" s="2">
        <v>5.5</v>
      </c>
      <c r="W15" s="2">
        <v>6</v>
      </c>
      <c r="X15" s="3">
        <f t="shared" si="6"/>
        <v>5.8</v>
      </c>
      <c r="Y15" s="2">
        <v>1.1000000000000001</v>
      </c>
      <c r="Z15" s="2">
        <v>0</v>
      </c>
      <c r="AA15" s="3">
        <f t="shared" si="7"/>
        <v>0.4</v>
      </c>
      <c r="AB15" s="2">
        <f t="shared" si="26"/>
        <v>2.7</v>
      </c>
      <c r="AC15" s="12">
        <v>50</v>
      </c>
      <c r="AD15" s="5" t="str">
        <f t="shared" si="8"/>
        <v>Trung bình</v>
      </c>
      <c r="AE15" s="5"/>
      <c r="AF15" s="2">
        <v>7</v>
      </c>
      <c r="AG15" s="2">
        <v>4.5</v>
      </c>
      <c r="AH15" s="3">
        <f t="shared" si="9"/>
        <v>5.5</v>
      </c>
      <c r="AI15" s="2">
        <v>1</v>
      </c>
      <c r="AJ15" s="2">
        <v>0</v>
      </c>
      <c r="AK15" s="3">
        <f t="shared" si="10"/>
        <v>0.4</v>
      </c>
      <c r="AL15" s="2">
        <v>2.5</v>
      </c>
      <c r="AM15" s="2">
        <v>0</v>
      </c>
      <c r="AN15" s="3">
        <f t="shared" si="11"/>
        <v>1</v>
      </c>
      <c r="AO15" s="2">
        <v>6.2</v>
      </c>
      <c r="AP15" s="11">
        <v>6</v>
      </c>
      <c r="AQ15" s="3">
        <f t="shared" si="12"/>
        <v>6.1</v>
      </c>
      <c r="AR15" s="2">
        <v>6.1</v>
      </c>
      <c r="AS15" s="13">
        <v>6</v>
      </c>
      <c r="AT15" s="3">
        <f t="shared" si="13"/>
        <v>6</v>
      </c>
      <c r="AU15" s="2">
        <v>7.3</v>
      </c>
      <c r="AV15" s="2">
        <v>8</v>
      </c>
      <c r="AW15" s="3">
        <f t="shared" si="14"/>
        <v>7.7</v>
      </c>
      <c r="AX15" s="2">
        <v>7.3</v>
      </c>
      <c r="AY15" s="13">
        <v>4.5</v>
      </c>
      <c r="AZ15" s="3">
        <f t="shared" si="15"/>
        <v>5.6</v>
      </c>
      <c r="BA15" s="2">
        <v>5.0999999999999996</v>
      </c>
      <c r="BB15" s="2">
        <v>6.5</v>
      </c>
      <c r="BC15" s="3">
        <f t="shared" si="16"/>
        <v>5.9</v>
      </c>
      <c r="BD15" s="2">
        <v>6.1</v>
      </c>
      <c r="BE15" s="2">
        <v>7</v>
      </c>
      <c r="BF15" s="3">
        <f t="shared" si="17"/>
        <v>6.6</v>
      </c>
      <c r="BG15" s="28">
        <f t="shared" si="18"/>
        <v>5</v>
      </c>
      <c r="BH15" s="30">
        <v>63</v>
      </c>
      <c r="BI15" s="27" t="str">
        <f t="shared" si="27"/>
        <v>TB Khá</v>
      </c>
      <c r="BJ15" s="28"/>
      <c r="BK15" s="2"/>
      <c r="BL15" s="2"/>
      <c r="BM15" s="3">
        <f t="shared" si="19"/>
        <v>0</v>
      </c>
      <c r="BN15" s="2">
        <v>6.3</v>
      </c>
      <c r="BO15" s="2">
        <v>3</v>
      </c>
      <c r="BP15" s="3">
        <f t="shared" si="20"/>
        <v>4.3</v>
      </c>
      <c r="BQ15" s="2"/>
      <c r="BR15" s="2"/>
      <c r="BS15" s="3">
        <f t="shared" si="21"/>
        <v>0</v>
      </c>
      <c r="BT15" s="2">
        <v>0</v>
      </c>
      <c r="BU15" s="13">
        <v>0</v>
      </c>
      <c r="BV15" s="3">
        <f t="shared" si="22"/>
        <v>0</v>
      </c>
      <c r="BW15" s="2">
        <v>5</v>
      </c>
      <c r="BX15" s="2">
        <v>6.5</v>
      </c>
      <c r="BY15" s="3">
        <f t="shared" si="23"/>
        <v>5.9</v>
      </c>
      <c r="BZ15" s="2"/>
      <c r="CA15" s="13"/>
      <c r="CB15" s="3">
        <f t="shared" si="24"/>
        <v>0</v>
      </c>
      <c r="CC15" s="2"/>
      <c r="CD15" s="2"/>
      <c r="CE15" s="3"/>
      <c r="CF15" s="2">
        <f t="shared" si="25"/>
        <v>2.5</v>
      </c>
      <c r="CG15" s="12"/>
      <c r="CH15" s="2" t="str">
        <f t="shared" si="28"/>
        <v>Yếu</v>
      </c>
      <c r="CI15" s="2"/>
      <c r="CJ15" s="2"/>
      <c r="CK15" s="2">
        <v>6</v>
      </c>
      <c r="CL15" s="2"/>
      <c r="CM15" s="2"/>
      <c r="CN15" s="2"/>
    </row>
    <row r="16" spans="1:97" ht="15.75" x14ac:dyDescent="0.25">
      <c r="A16" s="1">
        <v>14</v>
      </c>
      <c r="B16" s="7" t="s">
        <v>21</v>
      </c>
      <c r="C16" s="8" t="s">
        <v>36</v>
      </c>
      <c r="D16" s="2">
        <v>5</v>
      </c>
      <c r="E16" s="9">
        <v>6.5</v>
      </c>
      <c r="F16" s="3">
        <f t="shared" si="0"/>
        <v>5.9</v>
      </c>
      <c r="G16" s="2">
        <v>8.3000000000000007</v>
      </c>
      <c r="H16" s="2">
        <v>8</v>
      </c>
      <c r="I16" s="3">
        <f t="shared" si="1"/>
        <v>8.1</v>
      </c>
      <c r="J16" s="2">
        <v>6.4</v>
      </c>
      <c r="K16" s="2">
        <v>6</v>
      </c>
      <c r="L16" s="3">
        <f t="shared" si="2"/>
        <v>6.2</v>
      </c>
      <c r="M16" s="2">
        <v>7.2</v>
      </c>
      <c r="N16" s="2">
        <v>7</v>
      </c>
      <c r="O16" s="3">
        <f t="shared" si="3"/>
        <v>7.1</v>
      </c>
      <c r="P16" s="2">
        <v>6.7</v>
      </c>
      <c r="Q16" s="9">
        <v>3.8</v>
      </c>
      <c r="R16" s="3">
        <f t="shared" si="4"/>
        <v>5</v>
      </c>
      <c r="S16" s="2">
        <v>5.4</v>
      </c>
      <c r="T16" s="9">
        <v>6</v>
      </c>
      <c r="U16" s="3">
        <f t="shared" si="5"/>
        <v>5.8</v>
      </c>
      <c r="V16" s="2">
        <v>7.8</v>
      </c>
      <c r="W16" s="2">
        <v>6</v>
      </c>
      <c r="X16" s="3">
        <f t="shared" si="6"/>
        <v>6.7</v>
      </c>
      <c r="Y16" s="2">
        <v>6.4</v>
      </c>
      <c r="Z16" s="2">
        <v>8</v>
      </c>
      <c r="AA16" s="3">
        <f t="shared" si="7"/>
        <v>7.4</v>
      </c>
      <c r="AB16" s="2">
        <f t="shared" si="26"/>
        <v>6.6</v>
      </c>
      <c r="AC16" s="12">
        <v>69</v>
      </c>
      <c r="AD16" s="5" t="str">
        <f t="shared" si="8"/>
        <v>TB Khá</v>
      </c>
      <c r="AE16" s="5"/>
      <c r="AF16" s="2">
        <v>7.4</v>
      </c>
      <c r="AG16" s="2">
        <v>3.5</v>
      </c>
      <c r="AH16" s="3">
        <f t="shared" si="9"/>
        <v>5.0999999999999996</v>
      </c>
      <c r="AI16" s="2">
        <v>6.8</v>
      </c>
      <c r="AJ16" s="2">
        <v>1.8</v>
      </c>
      <c r="AK16" s="3">
        <f t="shared" si="10"/>
        <v>3.8</v>
      </c>
      <c r="AL16" s="2">
        <v>7.8</v>
      </c>
      <c r="AM16" s="2">
        <v>6</v>
      </c>
      <c r="AN16" s="3">
        <f t="shared" si="11"/>
        <v>6.7</v>
      </c>
      <c r="AO16" s="2">
        <v>7.1</v>
      </c>
      <c r="AP16" s="11">
        <v>8</v>
      </c>
      <c r="AQ16" s="3">
        <f t="shared" si="12"/>
        <v>7.6</v>
      </c>
      <c r="AR16" s="2">
        <v>7.6</v>
      </c>
      <c r="AS16" s="13">
        <v>8</v>
      </c>
      <c r="AT16" s="3">
        <f t="shared" si="13"/>
        <v>7.8</v>
      </c>
      <c r="AU16" s="2">
        <v>7.9</v>
      </c>
      <c r="AV16" s="2">
        <v>9</v>
      </c>
      <c r="AW16" s="3">
        <f t="shared" si="14"/>
        <v>8.6</v>
      </c>
      <c r="AX16" s="2">
        <v>7.3</v>
      </c>
      <c r="AY16" s="13">
        <v>5</v>
      </c>
      <c r="AZ16" s="3">
        <f t="shared" si="15"/>
        <v>5.9</v>
      </c>
      <c r="BA16" s="2">
        <v>8.6</v>
      </c>
      <c r="BB16" s="2">
        <v>7.8</v>
      </c>
      <c r="BC16" s="3">
        <f t="shared" si="16"/>
        <v>8.1</v>
      </c>
      <c r="BD16" s="2">
        <v>6.9</v>
      </c>
      <c r="BE16" s="2">
        <v>7</v>
      </c>
      <c r="BF16" s="3">
        <f t="shared" si="17"/>
        <v>7</v>
      </c>
      <c r="BG16" s="28">
        <f t="shared" si="18"/>
        <v>6.8</v>
      </c>
      <c r="BH16" s="30">
        <v>85</v>
      </c>
      <c r="BI16" s="27" t="str">
        <f t="shared" si="27"/>
        <v>Tốt</v>
      </c>
      <c r="BJ16" s="28"/>
      <c r="BK16" s="2"/>
      <c r="BL16" s="2"/>
      <c r="BM16" s="3">
        <f t="shared" si="19"/>
        <v>0</v>
      </c>
      <c r="BN16" s="2">
        <v>5.7</v>
      </c>
      <c r="BO16" s="2">
        <v>3</v>
      </c>
      <c r="BP16" s="3">
        <f t="shared" si="20"/>
        <v>4.0999999999999996</v>
      </c>
      <c r="BQ16" s="2"/>
      <c r="BR16" s="2"/>
      <c r="BS16" s="3">
        <f t="shared" si="21"/>
        <v>0</v>
      </c>
      <c r="BT16" s="2">
        <v>7</v>
      </c>
      <c r="BU16" s="13">
        <v>5.8</v>
      </c>
      <c r="BV16" s="3">
        <f t="shared" si="22"/>
        <v>6.3</v>
      </c>
      <c r="BW16" s="2">
        <v>5.3</v>
      </c>
      <c r="BX16" s="2">
        <v>5.5</v>
      </c>
      <c r="BY16" s="3">
        <f t="shared" si="23"/>
        <v>5.4</v>
      </c>
      <c r="BZ16" s="2"/>
      <c r="CA16" s="13"/>
      <c r="CB16" s="3">
        <f t="shared" si="24"/>
        <v>0</v>
      </c>
      <c r="CC16" s="2"/>
      <c r="CD16" s="2"/>
      <c r="CE16" s="3"/>
      <c r="CF16" s="2">
        <f t="shared" si="25"/>
        <v>3.4</v>
      </c>
      <c r="CG16" s="12"/>
      <c r="CH16" s="2" t="str">
        <f t="shared" si="28"/>
        <v>Yếu</v>
      </c>
      <c r="CI16" s="2"/>
      <c r="CJ16" s="2"/>
      <c r="CK16" s="2">
        <v>7.5</v>
      </c>
      <c r="CL16" s="2"/>
      <c r="CM16" s="2"/>
      <c r="CN16" s="2"/>
    </row>
    <row r="17" spans="1:92" ht="15.75" x14ac:dyDescent="0.25">
      <c r="A17" s="1">
        <v>15</v>
      </c>
      <c r="B17" s="7" t="s">
        <v>21</v>
      </c>
      <c r="C17" s="8" t="s">
        <v>50</v>
      </c>
      <c r="D17" s="2">
        <v>6</v>
      </c>
      <c r="E17" s="2">
        <v>4.3</v>
      </c>
      <c r="F17" s="3">
        <f t="shared" si="0"/>
        <v>5</v>
      </c>
      <c r="G17" s="2">
        <v>7.5</v>
      </c>
      <c r="H17" s="2">
        <v>0</v>
      </c>
      <c r="I17" s="3">
        <f t="shared" si="1"/>
        <v>3</v>
      </c>
      <c r="J17" s="2">
        <v>7.6</v>
      </c>
      <c r="K17" s="2">
        <v>7</v>
      </c>
      <c r="L17" s="3">
        <f t="shared" si="2"/>
        <v>7.2</v>
      </c>
      <c r="M17" s="2">
        <v>7.4</v>
      </c>
      <c r="N17" s="2">
        <v>7</v>
      </c>
      <c r="O17" s="3">
        <f t="shared" si="3"/>
        <v>7.2</v>
      </c>
      <c r="P17" s="2">
        <v>6</v>
      </c>
      <c r="Q17" s="2">
        <v>3.3</v>
      </c>
      <c r="R17" s="3">
        <f t="shared" si="4"/>
        <v>4.4000000000000004</v>
      </c>
      <c r="S17" s="2">
        <v>6.8</v>
      </c>
      <c r="T17" s="2">
        <v>5</v>
      </c>
      <c r="U17" s="3">
        <f t="shared" si="5"/>
        <v>5.7</v>
      </c>
      <c r="V17" s="2">
        <v>7.7</v>
      </c>
      <c r="W17" s="2">
        <v>5</v>
      </c>
      <c r="X17" s="3">
        <f t="shared" si="6"/>
        <v>6.1</v>
      </c>
      <c r="Y17" s="2">
        <v>8.4</v>
      </c>
      <c r="Z17" s="2">
        <v>5.5</v>
      </c>
      <c r="AA17" s="3">
        <f t="shared" si="7"/>
        <v>6.7</v>
      </c>
      <c r="AB17" s="2">
        <f t="shared" si="26"/>
        <v>5.4</v>
      </c>
      <c r="AC17" s="12">
        <v>67</v>
      </c>
      <c r="AD17" s="5" t="str">
        <f t="shared" si="8"/>
        <v>TB Khá</v>
      </c>
      <c r="AE17" s="5"/>
      <c r="AF17" s="2">
        <v>5.8</v>
      </c>
      <c r="AG17" s="2">
        <v>2.5</v>
      </c>
      <c r="AH17" s="3">
        <f t="shared" si="9"/>
        <v>3.8</v>
      </c>
      <c r="AI17" s="2">
        <v>7.6</v>
      </c>
      <c r="AJ17" s="2">
        <v>1.8</v>
      </c>
      <c r="AK17" s="3">
        <f t="shared" si="10"/>
        <v>4.0999999999999996</v>
      </c>
      <c r="AL17" s="2">
        <v>7.7</v>
      </c>
      <c r="AM17" s="2">
        <v>5</v>
      </c>
      <c r="AN17" s="3">
        <f t="shared" si="11"/>
        <v>6.1</v>
      </c>
      <c r="AO17" s="2">
        <v>7.5</v>
      </c>
      <c r="AP17" s="11">
        <v>8</v>
      </c>
      <c r="AQ17" s="3">
        <f t="shared" si="12"/>
        <v>7.8</v>
      </c>
      <c r="AR17" s="2">
        <v>7.5</v>
      </c>
      <c r="AS17" s="13">
        <v>6</v>
      </c>
      <c r="AT17" s="3">
        <f t="shared" si="13"/>
        <v>6.6</v>
      </c>
      <c r="AU17" s="2">
        <v>8.1999999999999993</v>
      </c>
      <c r="AV17" s="2">
        <v>8.5</v>
      </c>
      <c r="AW17" s="3">
        <f t="shared" si="14"/>
        <v>8.4</v>
      </c>
      <c r="AX17" s="2">
        <v>7.5</v>
      </c>
      <c r="AY17" s="13">
        <v>5</v>
      </c>
      <c r="AZ17" s="3">
        <f t="shared" si="15"/>
        <v>6</v>
      </c>
      <c r="BA17" s="2">
        <v>6.9</v>
      </c>
      <c r="BB17" s="2">
        <v>0</v>
      </c>
      <c r="BC17" s="3">
        <f t="shared" si="16"/>
        <v>2.8</v>
      </c>
      <c r="BD17" s="2">
        <v>0</v>
      </c>
      <c r="BE17" s="2">
        <v>0</v>
      </c>
      <c r="BF17" s="3">
        <f t="shared" si="17"/>
        <v>0</v>
      </c>
      <c r="BG17" s="28">
        <f t="shared" si="18"/>
        <v>5.2</v>
      </c>
      <c r="BH17" s="30">
        <v>50</v>
      </c>
      <c r="BI17" s="27" t="str">
        <f t="shared" si="27"/>
        <v>Trung bình</v>
      </c>
      <c r="BJ17" s="28"/>
      <c r="BK17" s="2"/>
      <c r="BL17" s="2"/>
      <c r="BM17" s="3">
        <f t="shared" si="19"/>
        <v>0</v>
      </c>
      <c r="BN17" s="2">
        <v>0</v>
      </c>
      <c r="BO17" s="2">
        <v>0</v>
      </c>
      <c r="BP17" s="3">
        <f t="shared" si="20"/>
        <v>0</v>
      </c>
      <c r="BQ17" s="2"/>
      <c r="BR17" s="2"/>
      <c r="BS17" s="3">
        <f t="shared" si="21"/>
        <v>0</v>
      </c>
      <c r="BT17" s="2">
        <v>0</v>
      </c>
      <c r="BU17" s="13">
        <v>0</v>
      </c>
      <c r="BV17" s="3">
        <f t="shared" si="22"/>
        <v>0</v>
      </c>
      <c r="BW17" s="2">
        <v>0</v>
      </c>
      <c r="BX17" s="2">
        <v>0</v>
      </c>
      <c r="BY17" s="3">
        <f t="shared" si="23"/>
        <v>0</v>
      </c>
      <c r="BZ17" s="2"/>
      <c r="CA17" s="13"/>
      <c r="CB17" s="3">
        <f t="shared" si="24"/>
        <v>0</v>
      </c>
      <c r="CC17" s="2"/>
      <c r="CD17" s="2"/>
      <c r="CE17" s="3"/>
      <c r="CF17" s="2">
        <f t="shared" si="25"/>
        <v>0.9</v>
      </c>
      <c r="CG17" s="12"/>
      <c r="CH17" s="2" t="str">
        <f t="shared" si="28"/>
        <v>Yếu</v>
      </c>
      <c r="CI17" s="2"/>
      <c r="CJ17" s="2"/>
      <c r="CK17" s="2">
        <v>0</v>
      </c>
      <c r="CL17" s="2"/>
      <c r="CM17" s="2"/>
      <c r="CN17" s="2"/>
    </row>
    <row r="18" spans="1:92" ht="15.75" x14ac:dyDescent="0.25">
      <c r="A18" s="1">
        <v>16</v>
      </c>
      <c r="B18" s="7" t="s">
        <v>51</v>
      </c>
      <c r="C18" s="8" t="s">
        <v>52</v>
      </c>
      <c r="D18" s="2">
        <v>6.2</v>
      </c>
      <c r="E18" s="2">
        <v>4.8</v>
      </c>
      <c r="F18" s="3">
        <f t="shared" si="0"/>
        <v>5.4</v>
      </c>
      <c r="G18" s="2">
        <v>5</v>
      </c>
      <c r="H18" s="2">
        <v>7</v>
      </c>
      <c r="I18" s="3">
        <f t="shared" si="1"/>
        <v>6.2</v>
      </c>
      <c r="J18" s="2">
        <v>7.3</v>
      </c>
      <c r="K18" s="2">
        <v>6</v>
      </c>
      <c r="L18" s="3">
        <f t="shared" si="2"/>
        <v>6.5</v>
      </c>
      <c r="M18" s="2">
        <v>7.2</v>
      </c>
      <c r="N18" s="2">
        <v>7</v>
      </c>
      <c r="O18" s="3"/>
      <c r="P18" s="2">
        <v>6</v>
      </c>
      <c r="Q18" s="9">
        <v>1.8</v>
      </c>
      <c r="R18" s="3">
        <f t="shared" si="4"/>
        <v>3.5</v>
      </c>
      <c r="S18" s="2">
        <v>5.4</v>
      </c>
      <c r="T18" s="2">
        <v>5</v>
      </c>
      <c r="U18" s="3">
        <f t="shared" si="5"/>
        <v>5.2</v>
      </c>
      <c r="V18" s="2">
        <v>7.2</v>
      </c>
      <c r="W18" s="2">
        <v>3</v>
      </c>
      <c r="X18" s="3">
        <f t="shared" si="6"/>
        <v>4.7</v>
      </c>
      <c r="Y18" s="2">
        <v>6.6</v>
      </c>
      <c r="Z18" s="2">
        <v>5</v>
      </c>
      <c r="AA18" s="3">
        <f t="shared" si="7"/>
        <v>5.6</v>
      </c>
      <c r="AB18" s="2">
        <f t="shared" si="26"/>
        <v>5.3</v>
      </c>
      <c r="AC18" s="12">
        <v>63</v>
      </c>
      <c r="AD18" s="5" t="str">
        <f t="shared" si="8"/>
        <v>TB Khá</v>
      </c>
      <c r="AE18" s="5"/>
      <c r="AF18" s="2">
        <v>7.4</v>
      </c>
      <c r="AG18" s="2">
        <v>4</v>
      </c>
      <c r="AH18" s="3">
        <f t="shared" si="9"/>
        <v>5.4</v>
      </c>
      <c r="AI18" s="2">
        <v>7.2</v>
      </c>
      <c r="AJ18" s="2">
        <v>2</v>
      </c>
      <c r="AK18" s="3">
        <f t="shared" si="10"/>
        <v>4.0999999999999996</v>
      </c>
      <c r="AL18" s="2">
        <v>7.2</v>
      </c>
      <c r="AM18" s="2">
        <v>7</v>
      </c>
      <c r="AN18" s="3">
        <f t="shared" si="11"/>
        <v>7.1</v>
      </c>
      <c r="AO18" s="2">
        <v>7.4</v>
      </c>
      <c r="AP18" s="11">
        <v>7</v>
      </c>
      <c r="AQ18" s="3">
        <f t="shared" si="12"/>
        <v>7.2</v>
      </c>
      <c r="AR18" s="2">
        <v>6.9</v>
      </c>
      <c r="AS18" s="13">
        <v>8</v>
      </c>
      <c r="AT18" s="3">
        <f t="shared" si="13"/>
        <v>7.6</v>
      </c>
      <c r="AU18" s="2">
        <v>7.1</v>
      </c>
      <c r="AV18" s="2">
        <v>9</v>
      </c>
      <c r="AW18" s="3">
        <f t="shared" si="14"/>
        <v>8.1999999999999993</v>
      </c>
      <c r="AX18" s="2">
        <v>7.4</v>
      </c>
      <c r="AY18" s="13">
        <v>5</v>
      </c>
      <c r="AZ18" s="3">
        <f t="shared" si="15"/>
        <v>6</v>
      </c>
      <c r="BA18" s="2">
        <v>8.1</v>
      </c>
      <c r="BB18" s="2">
        <v>0</v>
      </c>
      <c r="BC18" s="3">
        <f t="shared" si="16"/>
        <v>3.2</v>
      </c>
      <c r="BD18" s="2">
        <v>4.5</v>
      </c>
      <c r="BE18" s="2">
        <v>0</v>
      </c>
      <c r="BF18" s="3">
        <f t="shared" si="17"/>
        <v>1.8</v>
      </c>
      <c r="BG18" s="28">
        <f t="shared" si="18"/>
        <v>5.7</v>
      </c>
      <c r="BH18" s="30">
        <v>50</v>
      </c>
      <c r="BI18" s="27" t="str">
        <f t="shared" si="27"/>
        <v>Trung bình</v>
      </c>
      <c r="BJ18" s="28"/>
      <c r="BK18" s="2"/>
      <c r="BL18" s="2"/>
      <c r="BM18" s="3">
        <f t="shared" si="19"/>
        <v>0</v>
      </c>
      <c r="BN18" s="2">
        <v>1</v>
      </c>
      <c r="BO18" s="2">
        <v>0</v>
      </c>
      <c r="BP18" s="3">
        <f t="shared" si="20"/>
        <v>0.4</v>
      </c>
      <c r="BQ18" s="2"/>
      <c r="BR18" s="2"/>
      <c r="BS18" s="3">
        <f t="shared" si="21"/>
        <v>0</v>
      </c>
      <c r="BT18" s="2">
        <v>0</v>
      </c>
      <c r="BU18" s="13">
        <v>0</v>
      </c>
      <c r="BV18" s="3">
        <f t="shared" si="22"/>
        <v>0</v>
      </c>
      <c r="BW18" s="2">
        <v>2.6</v>
      </c>
      <c r="BX18" s="2">
        <v>0</v>
      </c>
      <c r="BY18" s="3">
        <f t="shared" si="23"/>
        <v>1</v>
      </c>
      <c r="BZ18" s="2"/>
      <c r="CA18" s="13"/>
      <c r="CB18" s="3">
        <f t="shared" si="24"/>
        <v>0</v>
      </c>
      <c r="CC18" s="2"/>
      <c r="CD18" s="2"/>
      <c r="CE18" s="3"/>
      <c r="CF18" s="2">
        <f t="shared" si="25"/>
        <v>1.3</v>
      </c>
      <c r="CG18" s="12"/>
      <c r="CH18" s="2" t="str">
        <f t="shared" si="28"/>
        <v>Yếu</v>
      </c>
      <c r="CI18" s="2"/>
      <c r="CJ18" s="2"/>
      <c r="CK18" s="2">
        <v>0</v>
      </c>
      <c r="CL18" s="2"/>
      <c r="CM18" s="2"/>
      <c r="CN18" s="2"/>
    </row>
  </sheetData>
  <sheetProtection algorithmName="SHA-512" hashValue="PWK7orsduWA37bhyPXyrUL0OO6ce/HryYTg5nJIr7/7weHyRvA5FKplvX2u1/me5ma+BvS+BIF3gJ+5008kDaw==" saltValue="iVDgxbxKtKWTulgk3E6dJg==" spinCount="100000" sheet="1" objects="1" scenarios="1"/>
  <mergeCells count="1">
    <mergeCell ref="B1:C1"/>
  </mergeCells>
  <conditionalFormatting sqref="F3:F18 R3:R18 I3:L18 U3:U18 AA3:AA18 X3:X18 O3:O18 BK3:BV18 AF3:BC18">
    <cfRule type="expression" dxfId="14" priority="21">
      <formula>F3&lt;5</formula>
    </cfRule>
  </conditionalFormatting>
  <conditionalFormatting sqref="BD3:BF18">
    <cfRule type="expression" dxfId="13" priority="14">
      <formula>BD3&lt;5</formula>
    </cfRule>
  </conditionalFormatting>
  <conditionalFormatting sqref="BW3:BY18">
    <cfRule type="expression" dxfId="12" priority="13">
      <formula>BW3&lt;5</formula>
    </cfRule>
  </conditionalFormatting>
  <conditionalFormatting sqref="BZ3:CB18">
    <cfRule type="expression" dxfId="11" priority="12">
      <formula>BZ3&lt;5</formula>
    </cfRule>
  </conditionalFormatting>
  <conditionalFormatting sqref="CC3:CE18">
    <cfRule type="expression" dxfId="10" priority="11">
      <formula>CC3&lt;5</formula>
    </cfRule>
  </conditionalFormatting>
  <conditionalFormatting sqref="BA3:BC18">
    <cfRule type="expression" dxfId="9" priority="10">
      <formula>BA3&lt;5</formula>
    </cfRule>
  </conditionalFormatting>
  <conditionalFormatting sqref="BD3:BF18">
    <cfRule type="expression" dxfId="8" priority="9">
      <formula>BD3&lt;5</formula>
    </cfRule>
  </conditionalFormatting>
  <conditionalFormatting sqref="BW3:BY18">
    <cfRule type="expression" dxfId="7" priority="8">
      <formula>BW3&lt;5</formula>
    </cfRule>
  </conditionalFormatting>
  <conditionalFormatting sqref="D3:E18">
    <cfRule type="expression" dxfId="6" priority="7">
      <formula>D3&lt;5</formula>
    </cfRule>
  </conditionalFormatting>
  <conditionalFormatting sqref="G3:H18">
    <cfRule type="expression" dxfId="5" priority="6">
      <formula>G3&lt;5</formula>
    </cfRule>
  </conditionalFormatting>
  <conditionalFormatting sqref="P3:Q18">
    <cfRule type="expression" dxfId="4" priority="5">
      <formula>P3&lt;5</formula>
    </cfRule>
  </conditionalFormatting>
  <conditionalFormatting sqref="S3:T18">
    <cfRule type="expression" dxfId="3" priority="4">
      <formula>S3&lt;5</formula>
    </cfRule>
  </conditionalFormatting>
  <conditionalFormatting sqref="Y3:Z18">
    <cfRule type="expression" dxfId="2" priority="3">
      <formula>Y3&lt;5</formula>
    </cfRule>
  </conditionalFormatting>
  <conditionalFormatting sqref="V3:W18">
    <cfRule type="expression" dxfId="1" priority="2">
      <formula>V3&lt;5</formula>
    </cfRule>
  </conditionalFormatting>
  <conditionalFormatting sqref="M3:N18">
    <cfRule type="expression" dxfId="0" priority="1">
      <formula>M3&lt;5</formula>
    </cfRule>
  </conditionalFormatting>
  <pageMargins left="0.2" right="0.2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43ĐN</vt:lpstr>
      <vt:lpstr>'43ĐN'!Print_Area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Binh-DT</cp:lastModifiedBy>
  <cp:lastPrinted>2021-03-30T02:17:02Z</cp:lastPrinted>
  <dcterms:created xsi:type="dcterms:W3CDTF">2018-08-31T00:57:19Z</dcterms:created>
  <dcterms:modified xsi:type="dcterms:W3CDTF">2022-03-10T01:06:24Z</dcterms:modified>
</cp:coreProperties>
</file>